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\Documents\Università\Ricerca Operativa\EsempioFlussoMinimo\"/>
    </mc:Choice>
  </mc:AlternateContent>
  <bookViews>
    <workbookView xWindow="410" yWindow="90" windowWidth="8420" windowHeight="4970"/>
  </bookViews>
  <sheets>
    <sheet name="Matrice Incidenza" sheetId="2" r:id="rId1"/>
    <sheet name="Matrice Adiacenza" sheetId="4" r:id="rId2"/>
    <sheet name="Lista Archi" sheetId="5" r:id="rId3"/>
  </sheets>
  <definedNames>
    <definedName name="CapacitàArchi" localSheetId="2">'Lista Archi'!$C$21:$L$21</definedName>
    <definedName name="CapacitàArchi" localSheetId="0">'Matrice Incidenza'!$C$20:$L$20</definedName>
    <definedName name="CodeArchi" localSheetId="2">'Lista Archi'!$C$16:$L$16</definedName>
    <definedName name="CostiArchi" localSheetId="2">'Lista Archi'!$C$4:$L$4</definedName>
    <definedName name="CostiArchi" localSheetId="0">'Matrice Incidenza'!$C$4:$L$4</definedName>
    <definedName name="Costo_Totale" localSheetId="1">'Matrice Adiacenza'!$J$4</definedName>
    <definedName name="CostoTotale" localSheetId="2">'Lista Archi'!$M$4</definedName>
    <definedName name="CostoTotale" localSheetId="0">'Matrice Incidenza'!$M$4</definedName>
    <definedName name="Divergenze" localSheetId="2">'Lista Archi'!$G$8:$G$14</definedName>
    <definedName name="Divergenze" localSheetId="1">'Matrice Adiacenza'!$L$24:$L$30</definedName>
    <definedName name="Divergenze" localSheetId="0">'Matrice Incidenza'!$M$8:$M$14</definedName>
    <definedName name="FlussiArchi" localSheetId="2">'Lista Archi'!$C$19:$L$19</definedName>
    <definedName name="FlussiArchi" localSheetId="0">'Matrice Incidenza'!$C$18:$L$18</definedName>
    <definedName name="FlussiEntranti" localSheetId="2">'Lista Archi'!$E$8:$E$14</definedName>
    <definedName name="FlussiEntranti" localSheetId="1">'Matrice Adiacenza'!$C$31:$I$31</definedName>
    <definedName name="FlussiUscenti" localSheetId="2">'Lista Archi'!$C$8:$C$14</definedName>
    <definedName name="FlussiUscenti" localSheetId="1">'Matrice Adiacenza'!$J$24:$J$30</definedName>
    <definedName name="Forniture_Domande" localSheetId="2">'Lista Archi'!$I$8:$I$14</definedName>
    <definedName name="Forniture_Domande" localSheetId="1">'Matrice Adiacenza'!$N$24:$N$30</definedName>
    <definedName name="Forniture_Domande" localSheetId="0">'Matrice Incidenza'!$O$8:$O$14</definedName>
    <definedName name="MatriceCapacità" localSheetId="1">'Matrice Adiacenza'!$C$36:$I$42</definedName>
    <definedName name="MatriceCosti" localSheetId="1">'Matrice Adiacenza'!$C$4:$I$10</definedName>
    <definedName name="MatriceFlussi" localSheetId="1">'Matrice Adiacenza'!$C$24:$I$30</definedName>
    <definedName name="solver_adj" localSheetId="2" hidden="1">'Lista Archi'!$C$19:$L$19</definedName>
    <definedName name="solver_adj" localSheetId="1" hidden="1">'Matrice Adiacenza'!$C$24:$I$30</definedName>
    <definedName name="solver_adj" localSheetId="0" hidden="1">'Matrice Incidenza'!$C$18:$L$18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eng" localSheetId="2" hidden="1">2</definedName>
    <definedName name="solver_eng" localSheetId="1" hidden="1">2</definedName>
    <definedName name="solver_eng" localSheetId="0" hidden="1">2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2" hidden="1">10000</definedName>
    <definedName name="solver_itr" localSheetId="1" hidden="1">10000</definedName>
    <definedName name="solver_itr" localSheetId="0" hidden="1">10000</definedName>
    <definedName name="solver_lhs1" localSheetId="2" hidden="1">'Lista Archi'!$C$19:$L$19</definedName>
    <definedName name="solver_lhs1" localSheetId="1" hidden="1">'Matrice Adiacenza'!$L$24:$L$30</definedName>
    <definedName name="solver_lhs1" localSheetId="0" hidden="1">'Matrice Incidenza'!$M$8:$M$14</definedName>
    <definedName name="solver_lhs2" localSheetId="2" hidden="1">'Lista Archi'!$G$8:$G$14</definedName>
    <definedName name="solver_lhs2" localSheetId="1" hidden="1">'Matrice Adiacenza'!$C$24:$I$30</definedName>
    <definedName name="solver_lhs2" localSheetId="0" hidden="1">'Matrice Incidenza'!$C$18:$L$18</definedName>
    <definedName name="solver_lhs3" localSheetId="2" hidden="1">'Lista Archi'!$C$19:$L$19</definedName>
    <definedName name="solver_lhs3" localSheetId="1" hidden="1">'Matrice Adiacenza'!$C$24:$I$24</definedName>
    <definedName name="solver_lhs3" localSheetId="0" hidden="1">'Matrice Incidenza'!$C$18:$L$18</definedName>
    <definedName name="solver_lin" localSheetId="2" hidden="1">1</definedName>
    <definedName name="solver_lin" localSheetId="1" hidden="1">1</definedName>
    <definedName name="solver_lin" localSheetId="0" hidden="1">1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rt" localSheetId="2" hidden="1">0.075</definedName>
    <definedName name="solver_mrt" localSheetId="1" hidden="1">0.075</definedName>
    <definedName name="solver_mrt" localSheetId="0" hidden="1">0.075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neg" localSheetId="2" hidden="1">1</definedName>
    <definedName name="solver_neg" localSheetId="1" hidden="1">1</definedName>
    <definedName name="solver_neg" localSheetId="0" hidden="1">1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um" localSheetId="2" hidden="1">2</definedName>
    <definedName name="solver_num" localSheetId="1" hidden="1">2</definedName>
    <definedName name="solver_num" localSheetId="0" hidden="1">2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opt" localSheetId="2" hidden="1">'Lista Archi'!$M$4</definedName>
    <definedName name="solver_opt" localSheetId="1" hidden="1">'Matrice Adiacenza'!$J$4</definedName>
    <definedName name="solver_opt" localSheetId="0" hidden="1">'Matrice Incidenza'!$M$4</definedName>
    <definedName name="solver_pre" localSheetId="2" hidden="1">0.000001</definedName>
    <definedName name="solver_pre" localSheetId="1" hidden="1">0.000001</definedName>
    <definedName name="solver_pre" localSheetId="0" hidden="1">0.000001</definedName>
    <definedName name="solver_rbv" localSheetId="2" hidden="1">1</definedName>
    <definedName name="solver_rbv" localSheetId="1" hidden="1">1</definedName>
    <definedName name="solver_rbv" localSheetId="0" hidden="1">1</definedName>
    <definedName name="solver_rel1" localSheetId="2" hidden="1">1</definedName>
    <definedName name="solver_rel1" localSheetId="1" hidden="1">2</definedName>
    <definedName name="solver_rel1" localSheetId="0" hidden="1">2</definedName>
    <definedName name="solver_rel2" localSheetId="2" hidden="1">2</definedName>
    <definedName name="solver_rel2" localSheetId="1" hidden="1">1</definedName>
    <definedName name="solver_rel2" localSheetId="0" hidden="1">1</definedName>
    <definedName name="solver_rel3" localSheetId="2" hidden="1">3</definedName>
    <definedName name="solver_rel3" localSheetId="1" hidden="1">3</definedName>
    <definedName name="solver_rel3" localSheetId="0" hidden="1">3</definedName>
    <definedName name="solver_rhs1" localSheetId="2" hidden="1">'Lista Archi'!$C$21:$L$21</definedName>
    <definedName name="solver_rhs1" localSheetId="1" hidden="1">'Matrice Adiacenza'!$N$24:$N$30</definedName>
    <definedName name="solver_rhs1" localSheetId="0" hidden="1">'Matrice Incidenza'!$O$8:$O$14</definedName>
    <definedName name="solver_rhs2" localSheetId="2" hidden="1">'Lista Archi'!$I$8:$I$14</definedName>
    <definedName name="solver_rhs2" localSheetId="1" hidden="1">'Matrice Adiacenza'!$C$36:$I$42</definedName>
    <definedName name="solver_rhs2" localSheetId="0" hidden="1">'Matrice Incidenza'!$C$20:$L$20</definedName>
    <definedName name="solver_rhs3" localSheetId="2" hidden="1">0</definedName>
    <definedName name="solver_rhs3" localSheetId="1" hidden="1">0</definedName>
    <definedName name="solver_rhs3" localSheetId="0" hidden="1">0</definedName>
    <definedName name="solver_rlx" localSheetId="2" hidden="1">2</definedName>
    <definedName name="solver_rlx" localSheetId="1" hidden="1">2</definedName>
    <definedName name="solver_rlx" localSheetId="0" hidden="1">2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scl" localSheetId="2" hidden="1">2</definedName>
    <definedName name="solver_scl" localSheetId="1" hidden="1">2</definedName>
    <definedName name="solver_scl" localSheetId="0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tim" localSheetId="2" hidden="1">100</definedName>
    <definedName name="solver_tim" localSheetId="1" hidden="1">100</definedName>
    <definedName name="solver_tim" localSheetId="0" hidden="1">100</definedName>
    <definedName name="solver_tmp" localSheetId="2" hidden="1">'Lista Archi'!$C$24:$L$24</definedName>
    <definedName name="solver_tmp" localSheetId="1" hidden="1">'Matrice Adiacenza'!$C$29:$I$29</definedName>
    <definedName name="solver_tmp" localSheetId="0" hidden="1">'Matrice Incidenza'!$C$23:$L$23</definedName>
    <definedName name="solver_tol" localSheetId="2" hidden="1">0.00000001</definedName>
    <definedName name="solver_tol" localSheetId="1" hidden="1">0.00000001</definedName>
    <definedName name="solver_tol" localSheetId="0" hidden="1">0.00000001</definedName>
    <definedName name="solver_typ" localSheetId="2" hidden="1">2</definedName>
    <definedName name="solver_typ" localSheetId="1" hidden="1">2</definedName>
    <definedName name="solver_typ" localSheetId="0" hidden="1">2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er" localSheetId="2" hidden="1">3</definedName>
    <definedName name="solver_ver" localSheetId="1" hidden="1">3</definedName>
    <definedName name="solver_ver" localSheetId="0" hidden="1">3</definedName>
    <definedName name="TesteArchi" localSheetId="2">'Lista Archi'!$C$17:$L$17</definedName>
  </definedNames>
  <calcPr calcId="171027"/>
</workbook>
</file>

<file path=xl/calcChain.xml><?xml version="1.0" encoding="utf-8"?>
<calcChain xmlns="http://schemas.openxmlformats.org/spreadsheetml/2006/main">
  <c r="M4" i="5" l="1"/>
  <c r="E9" i="5"/>
  <c r="E10" i="5"/>
  <c r="E11" i="5"/>
  <c r="E12" i="5"/>
  <c r="E13" i="5"/>
  <c r="E14" i="5"/>
  <c r="E8" i="5"/>
  <c r="C9" i="5"/>
  <c r="G9" i="5" s="1"/>
  <c r="C10" i="5"/>
  <c r="C11" i="5"/>
  <c r="C12" i="5"/>
  <c r="C13" i="5"/>
  <c r="C14" i="5"/>
  <c r="C8" i="5"/>
  <c r="J30" i="4"/>
  <c r="I31" i="4"/>
  <c r="J29" i="4"/>
  <c r="H31" i="4"/>
  <c r="J28" i="4"/>
  <c r="G31" i="4"/>
  <c r="J27" i="4"/>
  <c r="F31" i="4"/>
  <c r="J26" i="4"/>
  <c r="E31" i="4"/>
  <c r="J25" i="4"/>
  <c r="D31" i="4"/>
  <c r="J24" i="4"/>
  <c r="C31" i="4"/>
  <c r="J4" i="4"/>
  <c r="M4" i="2"/>
  <c r="M9" i="2"/>
  <c r="M10" i="2"/>
  <c r="M11" i="2"/>
  <c r="M12" i="2"/>
  <c r="M13" i="2"/>
  <c r="M14" i="2"/>
  <c r="M8" i="2"/>
  <c r="G14" i="5" l="1"/>
  <c r="G12" i="5"/>
  <c r="G8" i="5"/>
  <c r="L28" i="4"/>
  <c r="L25" i="4"/>
  <c r="L29" i="4"/>
  <c r="L30" i="4"/>
  <c r="L26" i="4"/>
  <c r="L24" i="4"/>
  <c r="L27" i="4"/>
  <c r="G10" i="5"/>
  <c r="G13" i="5"/>
  <c r="G11" i="5"/>
</calcChain>
</file>

<file path=xl/sharedStrings.xml><?xml version="1.0" encoding="utf-8"?>
<sst xmlns="http://schemas.openxmlformats.org/spreadsheetml/2006/main" count="176" uniqueCount="36">
  <si>
    <t>=</t>
  </si>
  <si>
    <t>Flussi uscenti</t>
  </si>
  <si>
    <t>Costo Totale</t>
  </si>
  <si>
    <t>Flussi entranti</t>
  </si>
  <si>
    <t>(1, 2)</t>
  </si>
  <si>
    <t>(1, 3)</t>
  </si>
  <si>
    <t>(2, 5)</t>
  </si>
  <si>
    <t>(3, 4)</t>
  </si>
  <si>
    <r>
      <t xml:space="preserve">Costi archi, </t>
    </r>
    <r>
      <rPr>
        <b/>
        <i/>
        <sz val="12"/>
        <rFont val="Arial"/>
        <family val="2"/>
      </rPr>
      <t>c</t>
    </r>
    <r>
      <rPr>
        <i/>
        <vertAlign val="subscript"/>
        <sz val="12"/>
        <rFont val="Arial"/>
        <family val="2"/>
      </rPr>
      <t>ij</t>
    </r>
  </si>
  <si>
    <t>(2, 6)</t>
  </si>
  <si>
    <t>(2, 7)</t>
  </si>
  <si>
    <t>(3, 5)</t>
  </si>
  <si>
    <t>Variabili</t>
  </si>
  <si>
    <r>
      <t>Flusso archi, x</t>
    </r>
    <r>
      <rPr>
        <i/>
        <vertAlign val="subscript"/>
        <sz val="12"/>
        <rFont val="Arial"/>
        <family val="2"/>
      </rPr>
      <t>ij</t>
    </r>
  </si>
  <si>
    <t>Forniture/Domande</t>
  </si>
  <si>
    <t>Bilanciamento</t>
  </si>
  <si>
    <t>ai nodi</t>
  </si>
  <si>
    <t>coda</t>
  </si>
  <si>
    <t>testa</t>
  </si>
  <si>
    <t>Flussi</t>
  </si>
  <si>
    <t>uscenti</t>
  </si>
  <si>
    <t>-</t>
  </si>
  <si>
    <t>Boscheim: un esempio di problema di Flusso a Costo Minimo</t>
  </si>
  <si>
    <t>(2, 4)</t>
  </si>
  <si>
    <t>(3, 6)</t>
  </si>
  <si>
    <t>(3, 7)</t>
  </si>
  <si>
    <r>
      <t xml:space="preserve">Capacità archi, </t>
    </r>
    <r>
      <rPr>
        <b/>
        <i/>
        <sz val="12"/>
        <rFont val="Arial"/>
        <family val="2"/>
      </rPr>
      <t>u</t>
    </r>
    <r>
      <rPr>
        <i/>
        <vertAlign val="subscript"/>
        <sz val="12"/>
        <rFont val="Arial"/>
        <family val="2"/>
      </rPr>
      <t>ij</t>
    </r>
  </si>
  <si>
    <t>&lt;=</t>
  </si>
  <si>
    <t>x (1000)</t>
  </si>
  <si>
    <t>(x 1000)</t>
  </si>
  <si>
    <r>
      <t>Lista archi, (</t>
    </r>
    <r>
      <rPr>
        <b/>
        <i/>
        <sz val="12"/>
        <rFont val="Arial"/>
        <family val="2"/>
      </rPr>
      <t>i</t>
    </r>
    <r>
      <rPr>
        <b/>
        <sz val="12"/>
        <rFont val="Arial"/>
        <family val="2"/>
      </rPr>
      <t xml:space="preserve">, </t>
    </r>
    <r>
      <rPr>
        <b/>
        <i/>
        <sz val="12"/>
        <rFont val="Arial"/>
        <family val="2"/>
      </rPr>
      <t>j</t>
    </r>
    <r>
      <rPr>
        <b/>
        <sz val="12"/>
        <rFont val="Arial"/>
        <family val="2"/>
      </rPr>
      <t>)</t>
    </r>
  </si>
  <si>
    <t>Matrice di</t>
  </si>
  <si>
    <t>incidenza</t>
  </si>
  <si>
    <t>adiacenza</t>
  </si>
  <si>
    <t>Divergenze</t>
  </si>
  <si>
    <t>entranti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</si>
</sst>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0.0"/>
  </numFmts>
  <fonts count="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vertAlign val="subscript"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39"/>
      </left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 style="medium">
        <color indexed="39"/>
      </right>
      <top/>
      <bottom/>
      <diagonal/>
    </border>
    <border>
      <left style="medium">
        <color indexed="39"/>
      </left>
      <right style="medium">
        <color indexed="39"/>
      </right>
      <top/>
      <bottom style="medium">
        <color indexed="39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2" fontId="2" fillId="0" borderId="0" xfId="0" applyNumberFormat="1" applyFont="1"/>
    <xf numFmtId="2" fontId="1" fillId="0" borderId="0" xfId="0" applyNumberFormat="1" applyFont="1"/>
    <xf numFmtId="2" fontId="2" fillId="0" borderId="1" xfId="0" applyNumberFormat="1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Fill="1" applyBorder="1"/>
    <xf numFmtId="1" fontId="2" fillId="0" borderId="5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2" fillId="0" borderId="0" xfId="0" applyNumberFormat="1" applyFont="1" applyBorder="1"/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2" fillId="0" borderId="18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quotePrefix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right"/>
    </xf>
    <xf numFmtId="2" fontId="2" fillId="0" borderId="21" xfId="0" applyNumberFormat="1" applyFont="1" applyBorder="1"/>
    <xf numFmtId="0" fontId="1" fillId="0" borderId="0" xfId="0" applyFont="1" applyFill="1" applyBorder="1" applyAlignment="1">
      <alignment horizontal="right"/>
    </xf>
    <xf numFmtId="2" fontId="2" fillId="0" borderId="16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17" xfId="0" applyNumberFormat="1" applyFont="1" applyFill="1" applyBorder="1" applyAlignment="1">
      <alignment horizontal="center"/>
    </xf>
    <xf numFmtId="2" fontId="2" fillId="0" borderId="16" xfId="0" quotePrefix="1" applyNumberFormat="1" applyFont="1" applyFill="1" applyBorder="1" applyAlignment="1">
      <alignment horizontal="center"/>
    </xf>
    <xf numFmtId="2" fontId="2" fillId="0" borderId="0" xfId="0" quotePrefix="1" applyNumberFormat="1" applyFont="1" applyFill="1" applyBorder="1" applyAlignment="1">
      <alignment horizontal="center"/>
    </xf>
    <xf numFmtId="2" fontId="2" fillId="0" borderId="17" xfId="0" quotePrefix="1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2" fontId="2" fillId="0" borderId="23" xfId="0" applyNumberFormat="1" applyFont="1" applyFill="1" applyBorder="1" applyAlignment="1">
      <alignment horizontal="center"/>
    </xf>
    <xf numFmtId="2" fontId="2" fillId="0" borderId="2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186" fontId="2" fillId="0" borderId="2" xfId="0" applyNumberFormat="1" applyFont="1" applyFill="1" applyBorder="1" applyAlignment="1">
      <alignment horizontal="center"/>
    </xf>
    <xf numFmtId="186" fontId="2" fillId="0" borderId="3" xfId="0" applyNumberFormat="1" applyFont="1" applyFill="1" applyBorder="1" applyAlignment="1">
      <alignment horizontal="center"/>
    </xf>
    <xf numFmtId="186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86" fontId="2" fillId="0" borderId="5" xfId="0" applyNumberFormat="1" applyFont="1" applyFill="1" applyBorder="1" applyAlignment="1">
      <alignment horizontal="center"/>
    </xf>
    <xf numFmtId="186" fontId="2" fillId="0" borderId="6" xfId="0" applyNumberFormat="1" applyFont="1" applyFill="1" applyBorder="1" applyAlignment="1">
      <alignment horizontal="center"/>
    </xf>
    <xf numFmtId="186" fontId="2" fillId="0" borderId="7" xfId="0" applyNumberFormat="1" applyFont="1" applyFill="1" applyBorder="1" applyAlignment="1">
      <alignment horizontal="center"/>
    </xf>
    <xf numFmtId="186" fontId="2" fillId="0" borderId="8" xfId="0" applyNumberFormat="1" applyFont="1" applyFill="1" applyBorder="1" applyAlignment="1">
      <alignment horizontal="center"/>
    </xf>
    <xf numFmtId="186" fontId="2" fillId="0" borderId="0" xfId="0" applyNumberFormat="1" applyFont="1" applyFill="1" applyBorder="1" applyAlignment="1">
      <alignment horizontal="center"/>
    </xf>
    <xf numFmtId="186" fontId="2" fillId="0" borderId="9" xfId="0" applyNumberFormat="1" applyFont="1" applyFill="1" applyBorder="1" applyAlignment="1">
      <alignment horizontal="center"/>
    </xf>
    <xf numFmtId="186" fontId="2" fillId="0" borderId="10" xfId="0" applyNumberFormat="1" applyFont="1" applyFill="1" applyBorder="1" applyAlignment="1">
      <alignment horizontal="center"/>
    </xf>
    <xf numFmtId="186" fontId="2" fillId="0" borderId="11" xfId="0" applyNumberFormat="1" applyFont="1" applyFill="1" applyBorder="1" applyAlignment="1">
      <alignment horizontal="center"/>
    </xf>
    <xf numFmtId="186" fontId="2" fillId="0" borderId="12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552450</xdr:colOff>
      <xdr:row>32</xdr:row>
      <xdr:rowOff>107950</xdr:rowOff>
    </xdr:from>
    <xdr:to>
      <xdr:col>59</xdr:col>
      <xdr:colOff>552450</xdr:colOff>
      <xdr:row>33</xdr:row>
      <xdr:rowOff>19050</xdr:rowOff>
    </xdr:to>
    <xdr:sp macro="" textlink="">
      <xdr:nvSpPr>
        <xdr:cNvPr id="2059" name="Linea 11">
          <a:extLst>
            <a:ext uri="{FF2B5EF4-FFF2-40B4-BE49-F238E27FC236}">
              <a16:creationId xmlns:a16="http://schemas.microsoft.com/office/drawing/2014/main" id="{7474E16D-62E9-4E76-BCB1-E0E848410C34}"/>
            </a:ext>
          </a:extLst>
        </xdr:cNvPr>
        <xdr:cNvSpPr>
          <a:spLocks noChangeShapeType="1"/>
        </xdr:cNvSpPr>
      </xdr:nvSpPr>
      <xdr:spPr bwMode="auto">
        <a:xfrm rot="5400000" flipV="1">
          <a:off x="36871275" y="6569075"/>
          <a:ext cx="10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12700</xdr:colOff>
      <xdr:row>0</xdr:row>
      <xdr:rowOff>6350</xdr:rowOff>
    </xdr:from>
    <xdr:to>
      <xdr:col>28</xdr:col>
      <xdr:colOff>222250</xdr:colOff>
      <xdr:row>20</xdr:row>
      <xdr:rowOff>19050</xdr:rowOff>
    </xdr:to>
    <xdr:grpSp>
      <xdr:nvGrpSpPr>
        <xdr:cNvPr id="2084" name="Gruppo 36">
          <a:extLst>
            <a:ext uri="{FF2B5EF4-FFF2-40B4-BE49-F238E27FC236}">
              <a16:creationId xmlns:a16="http://schemas.microsoft.com/office/drawing/2014/main" id="{18FD4B3E-23C3-4A71-B4A9-A02219423BBF}"/>
            </a:ext>
          </a:extLst>
        </xdr:cNvPr>
        <xdr:cNvGrpSpPr>
          <a:grpSpLocks/>
        </xdr:cNvGrpSpPr>
      </xdr:nvGrpSpPr>
      <xdr:grpSpPr bwMode="auto">
        <a:xfrm>
          <a:off x="10833100" y="6350"/>
          <a:ext cx="6915150" cy="4034367"/>
          <a:chOff x="1081" y="9"/>
          <a:chExt cx="710" cy="425"/>
        </a:xfrm>
      </xdr:grpSpPr>
      <xdr:pic>
        <xdr:nvPicPr>
          <xdr:cNvPr id="2085" name="Immagine 37">
            <a:extLst>
              <a:ext uri="{FF2B5EF4-FFF2-40B4-BE49-F238E27FC236}">
                <a16:creationId xmlns:a16="http://schemas.microsoft.com/office/drawing/2014/main" id="{C7F66492-C51A-433E-84F2-3857FC6681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1" y="9"/>
            <a:ext cx="710" cy="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86" name="Casella di testo 38">
            <a:extLst>
              <a:ext uri="{FF2B5EF4-FFF2-40B4-BE49-F238E27FC236}">
                <a16:creationId xmlns:a16="http://schemas.microsoft.com/office/drawing/2014/main" id="{04D74059-122E-4361-94B5-0B8F6F1777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0" y="94"/>
            <a:ext cx="81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(150.000)</a:t>
            </a:r>
          </a:p>
        </xdr:txBody>
      </xdr:sp>
      <xdr:sp macro="" textlink="">
        <xdr:nvSpPr>
          <xdr:cNvPr id="2087" name="Casella di testo 39">
            <a:extLst>
              <a:ext uri="{FF2B5EF4-FFF2-40B4-BE49-F238E27FC236}">
                <a16:creationId xmlns:a16="http://schemas.microsoft.com/office/drawing/2014/main" id="{4B949EE3-01C8-4EA6-9902-C03D808966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6" y="97"/>
            <a:ext cx="79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(150.000)</a:t>
            </a:r>
          </a:p>
        </xdr:txBody>
      </xdr:sp>
      <xdr:sp macro="" textlink="">
        <xdr:nvSpPr>
          <xdr:cNvPr id="2088" name="Casella di testo 40">
            <a:extLst>
              <a:ext uri="{FF2B5EF4-FFF2-40B4-BE49-F238E27FC236}">
                <a16:creationId xmlns:a16="http://schemas.microsoft.com/office/drawing/2014/main" id="{ACE46928-F123-40DF-BDB8-7CDB8AC4B7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9" y="32"/>
            <a:ext cx="43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</a:t>
            </a:r>
            <a:r>
              <a:rPr lang="it-IT" sz="13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</a:t>
            </a:r>
            <a:r>
              <a:rPr lang="it-IT" sz="1300" b="0" i="1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ij</a:t>
            </a: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552450</xdr:colOff>
      <xdr:row>36</xdr:row>
      <xdr:rowOff>107950</xdr:rowOff>
    </xdr:from>
    <xdr:to>
      <xdr:col>56</xdr:col>
      <xdr:colOff>552450</xdr:colOff>
      <xdr:row>37</xdr:row>
      <xdr:rowOff>19050</xdr:rowOff>
    </xdr:to>
    <xdr:sp macro="" textlink="">
      <xdr:nvSpPr>
        <xdr:cNvPr id="4097" name="Linea 1">
          <a:extLst>
            <a:ext uri="{FF2B5EF4-FFF2-40B4-BE49-F238E27FC236}">
              <a16:creationId xmlns:a16="http://schemas.microsoft.com/office/drawing/2014/main" id="{44942EB9-BE03-4474-B0AE-60571415AE98}"/>
            </a:ext>
          </a:extLst>
        </xdr:cNvPr>
        <xdr:cNvSpPr>
          <a:spLocks noChangeShapeType="1"/>
        </xdr:cNvSpPr>
      </xdr:nvSpPr>
      <xdr:spPr bwMode="auto">
        <a:xfrm rot="5400000" flipV="1">
          <a:off x="35245675" y="7369175"/>
          <a:ext cx="10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361950</xdr:colOff>
      <xdr:row>0</xdr:row>
      <xdr:rowOff>0</xdr:rowOff>
    </xdr:from>
    <xdr:to>
      <xdr:col>23</xdr:col>
      <xdr:colOff>203200</xdr:colOff>
      <xdr:row>20</xdr:row>
      <xdr:rowOff>114300</xdr:rowOff>
    </xdr:to>
    <xdr:grpSp>
      <xdr:nvGrpSpPr>
        <xdr:cNvPr id="4131" name="Gruppo 35">
          <a:extLst>
            <a:ext uri="{FF2B5EF4-FFF2-40B4-BE49-F238E27FC236}">
              <a16:creationId xmlns:a16="http://schemas.microsoft.com/office/drawing/2014/main" id="{BB0D6A4D-8086-46A7-B364-DA0AFFE3F686}"/>
            </a:ext>
          </a:extLst>
        </xdr:cNvPr>
        <xdr:cNvGrpSpPr>
          <a:grpSpLocks/>
        </xdr:cNvGrpSpPr>
      </xdr:nvGrpSpPr>
      <xdr:grpSpPr bwMode="auto">
        <a:xfrm>
          <a:off x="7888817" y="0"/>
          <a:ext cx="6978650" cy="4085167"/>
          <a:chOff x="1081" y="9"/>
          <a:chExt cx="710" cy="425"/>
        </a:xfrm>
      </xdr:grpSpPr>
      <xdr:pic>
        <xdr:nvPicPr>
          <xdr:cNvPr id="4132" name="Immagine 36">
            <a:extLst>
              <a:ext uri="{FF2B5EF4-FFF2-40B4-BE49-F238E27FC236}">
                <a16:creationId xmlns:a16="http://schemas.microsoft.com/office/drawing/2014/main" id="{6084D808-654A-40F7-952F-CFA7DDBA2D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1" y="9"/>
            <a:ext cx="710" cy="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133" name="Casella di testo 37">
            <a:extLst>
              <a:ext uri="{FF2B5EF4-FFF2-40B4-BE49-F238E27FC236}">
                <a16:creationId xmlns:a16="http://schemas.microsoft.com/office/drawing/2014/main" id="{546385CC-5407-4AB2-B7E2-417330AE03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0" y="94"/>
            <a:ext cx="81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(150.000)</a:t>
            </a:r>
          </a:p>
        </xdr:txBody>
      </xdr:sp>
      <xdr:sp macro="" textlink="">
        <xdr:nvSpPr>
          <xdr:cNvPr id="4134" name="Casella di testo 38">
            <a:extLst>
              <a:ext uri="{FF2B5EF4-FFF2-40B4-BE49-F238E27FC236}">
                <a16:creationId xmlns:a16="http://schemas.microsoft.com/office/drawing/2014/main" id="{E2EC6DDD-8045-4F46-BBFC-F4B846EF4A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6" y="97"/>
            <a:ext cx="79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(150.000)</a:t>
            </a:r>
          </a:p>
        </xdr:txBody>
      </xdr:sp>
      <xdr:sp macro="" textlink="">
        <xdr:nvSpPr>
          <xdr:cNvPr id="4135" name="Casella di testo 39">
            <a:extLst>
              <a:ext uri="{FF2B5EF4-FFF2-40B4-BE49-F238E27FC236}">
                <a16:creationId xmlns:a16="http://schemas.microsoft.com/office/drawing/2014/main" id="{AB1C579A-D77D-4586-A3E3-19C8F552BA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9" y="32"/>
            <a:ext cx="43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</a:t>
            </a:r>
            <a:r>
              <a:rPr lang="it-IT" sz="13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</a:t>
            </a:r>
            <a:r>
              <a:rPr lang="it-IT" sz="1300" b="0" i="1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ij</a:t>
            </a: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552450</xdr:colOff>
      <xdr:row>33</xdr:row>
      <xdr:rowOff>107950</xdr:rowOff>
    </xdr:from>
    <xdr:to>
      <xdr:col>59</xdr:col>
      <xdr:colOff>552450</xdr:colOff>
      <xdr:row>34</xdr:row>
      <xdr:rowOff>19050</xdr:rowOff>
    </xdr:to>
    <xdr:sp macro="" textlink="">
      <xdr:nvSpPr>
        <xdr:cNvPr id="5121" name="Linea 1">
          <a:extLst>
            <a:ext uri="{FF2B5EF4-FFF2-40B4-BE49-F238E27FC236}">
              <a16:creationId xmlns:a16="http://schemas.microsoft.com/office/drawing/2014/main" id="{FDABDCD9-DB5E-4F78-B48C-C2DD5328303C}"/>
            </a:ext>
          </a:extLst>
        </xdr:cNvPr>
        <xdr:cNvSpPr>
          <a:spLocks noChangeShapeType="1"/>
        </xdr:cNvSpPr>
      </xdr:nvSpPr>
      <xdr:spPr bwMode="auto">
        <a:xfrm rot="5400000" flipV="1">
          <a:off x="37144325" y="6765925"/>
          <a:ext cx="10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311150</xdr:colOff>
      <xdr:row>0</xdr:row>
      <xdr:rowOff>6350</xdr:rowOff>
    </xdr:from>
    <xdr:to>
      <xdr:col>25</xdr:col>
      <xdr:colOff>508000</xdr:colOff>
      <xdr:row>19</xdr:row>
      <xdr:rowOff>57150</xdr:rowOff>
    </xdr:to>
    <xdr:grpSp>
      <xdr:nvGrpSpPr>
        <xdr:cNvPr id="5155" name="Gruppo 35">
          <a:extLst>
            <a:ext uri="{FF2B5EF4-FFF2-40B4-BE49-F238E27FC236}">
              <a16:creationId xmlns:a16="http://schemas.microsoft.com/office/drawing/2014/main" id="{A9D4FD09-11C0-419C-BF53-0FCB266E57C1}"/>
            </a:ext>
          </a:extLst>
        </xdr:cNvPr>
        <xdr:cNvGrpSpPr>
          <a:grpSpLocks/>
        </xdr:cNvGrpSpPr>
      </xdr:nvGrpSpPr>
      <xdr:grpSpPr bwMode="auto">
        <a:xfrm>
          <a:off x="9472083" y="6350"/>
          <a:ext cx="7004050" cy="3835400"/>
          <a:chOff x="1081" y="9"/>
          <a:chExt cx="710" cy="425"/>
        </a:xfrm>
      </xdr:grpSpPr>
      <xdr:pic>
        <xdr:nvPicPr>
          <xdr:cNvPr id="5156" name="Immagine 36">
            <a:extLst>
              <a:ext uri="{FF2B5EF4-FFF2-40B4-BE49-F238E27FC236}">
                <a16:creationId xmlns:a16="http://schemas.microsoft.com/office/drawing/2014/main" id="{98397A49-6D9E-4559-9731-853ABD9338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1" y="9"/>
            <a:ext cx="710" cy="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57" name="Casella di testo 37">
            <a:extLst>
              <a:ext uri="{FF2B5EF4-FFF2-40B4-BE49-F238E27FC236}">
                <a16:creationId xmlns:a16="http://schemas.microsoft.com/office/drawing/2014/main" id="{E1E06492-1BAB-4776-9BC0-83C69725AD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0" y="94"/>
            <a:ext cx="81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(150.000)</a:t>
            </a:r>
          </a:p>
        </xdr:txBody>
      </xdr:sp>
      <xdr:sp macro="" textlink="">
        <xdr:nvSpPr>
          <xdr:cNvPr id="5158" name="Casella di testo 38">
            <a:extLst>
              <a:ext uri="{FF2B5EF4-FFF2-40B4-BE49-F238E27FC236}">
                <a16:creationId xmlns:a16="http://schemas.microsoft.com/office/drawing/2014/main" id="{5068C348-D03A-4A55-843B-D25C069EAA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6" y="97"/>
            <a:ext cx="79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(150.000)</a:t>
            </a:r>
          </a:p>
        </xdr:txBody>
      </xdr:sp>
      <xdr:sp macro="" textlink="">
        <xdr:nvSpPr>
          <xdr:cNvPr id="5159" name="Casella di testo 39">
            <a:extLst>
              <a:ext uri="{FF2B5EF4-FFF2-40B4-BE49-F238E27FC236}">
                <a16:creationId xmlns:a16="http://schemas.microsoft.com/office/drawing/2014/main" id="{B211B49D-E9C1-4165-A417-89C2BB5E48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9" y="32"/>
            <a:ext cx="43" cy="2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36576" rIns="0" bIns="0" anchor="t" upright="1"/>
          <a:lstStyle/>
          <a:p>
            <a:pPr algn="l" rtl="0">
              <a:defRPr sz="1000"/>
            </a:pP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</a:t>
            </a:r>
            <a:r>
              <a:rPr lang="it-IT" sz="13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u</a:t>
            </a:r>
            <a:r>
              <a:rPr lang="it-IT" sz="1300" b="0" i="1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ij</a:t>
            </a:r>
            <a:r>
              <a:rPr lang="it-IT" sz="1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zoomScale="75" workbookViewId="0">
      <selection activeCell="A2" sqref="A2"/>
    </sheetView>
  </sheetViews>
  <sheetFormatPr defaultRowHeight="15.5" x14ac:dyDescent="0.35"/>
  <cols>
    <col min="1" max="1" width="18.453125" style="2" customWidth="1"/>
    <col min="2" max="2" width="5.54296875" style="2" customWidth="1"/>
    <col min="3" max="5" width="8.54296875" style="2" bestFit="1" customWidth="1"/>
    <col min="6" max="10" width="8.54296875" style="2" customWidth="1"/>
    <col min="11" max="12" width="8.54296875" style="2" bestFit="1" customWidth="1"/>
    <col min="13" max="13" width="16.26953125" style="2" customWidth="1"/>
    <col min="14" max="14" width="4.81640625" style="2" customWidth="1"/>
    <col min="15" max="15" width="5.26953125" style="2" customWidth="1"/>
    <col min="16" max="17" width="9.1796875" style="2" customWidth="1"/>
  </cols>
  <sheetData>
    <row r="1" spans="1:17" x14ac:dyDescent="0.35">
      <c r="A1" s="1" t="s">
        <v>22</v>
      </c>
    </row>
    <row r="3" spans="1:17" ht="16" thickBot="1" x14ac:dyDescent="0.4">
      <c r="A3" s="1"/>
      <c r="B3" s="3"/>
      <c r="C3" s="13" t="s">
        <v>4</v>
      </c>
      <c r="D3" s="13" t="s">
        <v>5</v>
      </c>
      <c r="E3" s="13" t="s">
        <v>23</v>
      </c>
      <c r="F3" s="13" t="s">
        <v>6</v>
      </c>
      <c r="G3" s="13" t="s">
        <v>9</v>
      </c>
      <c r="H3" s="13" t="s">
        <v>10</v>
      </c>
      <c r="I3" s="13" t="s">
        <v>7</v>
      </c>
      <c r="J3" s="13" t="s">
        <v>11</v>
      </c>
      <c r="K3" s="13" t="s">
        <v>24</v>
      </c>
      <c r="L3" s="13" t="s">
        <v>25</v>
      </c>
      <c r="M3" s="31" t="s">
        <v>2</v>
      </c>
    </row>
    <row r="4" spans="1:17" ht="17.5" thickTop="1" thickBot="1" x14ac:dyDescent="0.45">
      <c r="A4" s="1" t="s">
        <v>8</v>
      </c>
      <c r="C4" s="62">
        <v>24.5</v>
      </c>
      <c r="D4" s="63">
        <v>26</v>
      </c>
      <c r="E4" s="63">
        <v>9.6</v>
      </c>
      <c r="F4" s="63">
        <v>7</v>
      </c>
      <c r="G4" s="63">
        <v>15.2</v>
      </c>
      <c r="H4" s="63">
        <v>28.5</v>
      </c>
      <c r="I4" s="63">
        <v>19.5</v>
      </c>
      <c r="J4" s="63">
        <v>13.3</v>
      </c>
      <c r="K4" s="63">
        <v>5</v>
      </c>
      <c r="L4" s="64">
        <v>11.3</v>
      </c>
      <c r="M4" s="7">
        <f>SUMPRODUCT(CostiArchi,FlussiArchi)</f>
        <v>9906</v>
      </c>
      <c r="N4" s="2" t="s">
        <v>28</v>
      </c>
    </row>
    <row r="5" spans="1:17" x14ac:dyDescent="0.35">
      <c r="A5" s="1"/>
    </row>
    <row r="6" spans="1:17" x14ac:dyDescent="0.35">
      <c r="C6" s="4"/>
      <c r="D6" s="4"/>
      <c r="E6" s="9"/>
      <c r="F6" s="9"/>
      <c r="G6" s="9"/>
      <c r="H6" s="9"/>
      <c r="I6" s="9"/>
      <c r="J6" s="9"/>
      <c r="K6" s="4"/>
      <c r="L6" s="4"/>
    </row>
    <row r="7" spans="1:17" ht="16" thickBot="1" x14ac:dyDescent="0.4">
      <c r="A7" s="1" t="s">
        <v>31</v>
      </c>
      <c r="B7" s="3"/>
      <c r="C7" s="13" t="s">
        <v>4</v>
      </c>
      <c r="D7" s="13" t="s">
        <v>5</v>
      </c>
      <c r="E7" s="13" t="s">
        <v>23</v>
      </c>
      <c r="F7" s="13" t="s">
        <v>6</v>
      </c>
      <c r="G7" s="13" t="s">
        <v>9</v>
      </c>
      <c r="H7" s="13" t="s">
        <v>10</v>
      </c>
      <c r="I7" s="13" t="s">
        <v>7</v>
      </c>
      <c r="J7" s="13" t="s">
        <v>11</v>
      </c>
      <c r="K7" s="13" t="s">
        <v>24</v>
      </c>
      <c r="L7" s="13" t="s">
        <v>25</v>
      </c>
      <c r="M7" s="32" t="s">
        <v>34</v>
      </c>
      <c r="O7" s="1" t="s">
        <v>14</v>
      </c>
    </row>
    <row r="8" spans="1:17" x14ac:dyDescent="0.35">
      <c r="A8" s="1" t="s">
        <v>32</v>
      </c>
      <c r="B8" s="2">
        <v>1</v>
      </c>
      <c r="C8" s="15">
        <v>1</v>
      </c>
      <c r="D8" s="16">
        <v>1</v>
      </c>
      <c r="E8" s="16"/>
      <c r="F8" s="16"/>
      <c r="G8" s="16"/>
      <c r="H8" s="16"/>
      <c r="I8" s="16"/>
      <c r="J8" s="16"/>
      <c r="K8" s="16"/>
      <c r="L8" s="17"/>
      <c r="M8" s="5">
        <f t="shared" ref="M8:M14" si="0">SUMPRODUCT(C8:L8,FlussiArchi)</f>
        <v>290</v>
      </c>
      <c r="N8" s="13" t="s">
        <v>0</v>
      </c>
      <c r="O8" s="59">
        <v>290</v>
      </c>
      <c r="P8" s="2" t="s">
        <v>28</v>
      </c>
    </row>
    <row r="9" spans="1:17" x14ac:dyDescent="0.35">
      <c r="B9" s="2">
        <v>2</v>
      </c>
      <c r="C9" s="18">
        <v>-1</v>
      </c>
      <c r="D9" s="19"/>
      <c r="E9" s="19">
        <v>1</v>
      </c>
      <c r="F9" s="19">
        <v>1</v>
      </c>
      <c r="G9" s="19">
        <v>1</v>
      </c>
      <c r="H9" s="19">
        <v>1</v>
      </c>
      <c r="I9" s="19"/>
      <c r="J9" s="19"/>
      <c r="K9" s="19"/>
      <c r="L9" s="20"/>
      <c r="M9" s="5">
        <f t="shared" si="0"/>
        <v>0</v>
      </c>
      <c r="N9" s="13" t="s">
        <v>0</v>
      </c>
      <c r="O9" s="60">
        <v>0</v>
      </c>
      <c r="P9" s="2" t="s">
        <v>28</v>
      </c>
    </row>
    <row r="10" spans="1:17" x14ac:dyDescent="0.35">
      <c r="B10" s="2">
        <v>3</v>
      </c>
      <c r="C10" s="18"/>
      <c r="D10" s="19">
        <v>-1</v>
      </c>
      <c r="E10" s="13"/>
      <c r="F10" s="19"/>
      <c r="G10" s="19"/>
      <c r="H10" s="19"/>
      <c r="I10" s="19">
        <v>1</v>
      </c>
      <c r="J10" s="19">
        <v>1</v>
      </c>
      <c r="K10" s="19">
        <v>1</v>
      </c>
      <c r="L10" s="20">
        <v>1</v>
      </c>
      <c r="M10" s="5">
        <f t="shared" si="0"/>
        <v>0</v>
      </c>
      <c r="N10" s="13" t="s">
        <v>0</v>
      </c>
      <c r="O10" s="60">
        <v>0</v>
      </c>
      <c r="P10" s="2" t="s">
        <v>28</v>
      </c>
    </row>
    <row r="11" spans="1:17" x14ac:dyDescent="0.35">
      <c r="B11" s="2">
        <v>4</v>
      </c>
      <c r="C11" s="18"/>
      <c r="D11" s="19"/>
      <c r="E11" s="19">
        <v>-1</v>
      </c>
      <c r="F11" s="19"/>
      <c r="G11" s="19"/>
      <c r="H11" s="19"/>
      <c r="I11" s="19">
        <v>-1</v>
      </c>
      <c r="J11" s="19"/>
      <c r="K11" s="19"/>
      <c r="L11" s="20"/>
      <c r="M11" s="5">
        <f t="shared" si="0"/>
        <v>-90</v>
      </c>
      <c r="N11" s="13" t="s">
        <v>0</v>
      </c>
      <c r="O11" s="60">
        <v>-90</v>
      </c>
      <c r="P11" s="2" t="s">
        <v>28</v>
      </c>
    </row>
    <row r="12" spans="1:17" x14ac:dyDescent="0.35">
      <c r="B12" s="2">
        <v>5</v>
      </c>
      <c r="C12" s="18"/>
      <c r="D12" s="19"/>
      <c r="E12" s="19"/>
      <c r="F12" s="19">
        <v>-1</v>
      </c>
      <c r="G12" s="19"/>
      <c r="H12" s="19"/>
      <c r="I12" s="19"/>
      <c r="J12" s="19">
        <v>-1</v>
      </c>
      <c r="K12" s="19"/>
      <c r="L12" s="20"/>
      <c r="M12" s="5">
        <f t="shared" si="0"/>
        <v>-80</v>
      </c>
      <c r="N12" s="13" t="s">
        <v>0</v>
      </c>
      <c r="O12" s="60">
        <v>-80</v>
      </c>
      <c r="P12" s="2" t="s">
        <v>28</v>
      </c>
    </row>
    <row r="13" spans="1:17" x14ac:dyDescent="0.35">
      <c r="B13" s="2">
        <v>6</v>
      </c>
      <c r="C13" s="18"/>
      <c r="D13" s="19"/>
      <c r="E13" s="19"/>
      <c r="F13" s="19"/>
      <c r="G13" s="19">
        <v>-1</v>
      </c>
      <c r="H13" s="19"/>
      <c r="I13" s="19"/>
      <c r="J13" s="19"/>
      <c r="K13" s="13">
        <v>-1</v>
      </c>
      <c r="L13" s="20"/>
      <c r="M13" s="5">
        <f t="shared" si="0"/>
        <v>-50</v>
      </c>
      <c r="N13" s="13" t="s">
        <v>0</v>
      </c>
      <c r="O13" s="60">
        <v>-50</v>
      </c>
      <c r="P13" s="2" t="s">
        <v>28</v>
      </c>
    </row>
    <row r="14" spans="1:17" ht="16" thickBot="1" x14ac:dyDescent="0.4">
      <c r="B14" s="2">
        <v>7</v>
      </c>
      <c r="C14" s="21"/>
      <c r="D14" s="22"/>
      <c r="E14" s="22"/>
      <c r="F14" s="22"/>
      <c r="G14" s="22"/>
      <c r="H14" s="22">
        <v>-1</v>
      </c>
      <c r="I14" s="22"/>
      <c r="J14" s="22"/>
      <c r="K14" s="22"/>
      <c r="L14" s="23">
        <v>-1</v>
      </c>
      <c r="M14" s="5">
        <f t="shared" si="0"/>
        <v>-70</v>
      </c>
      <c r="N14" s="13" t="s">
        <v>0</v>
      </c>
      <c r="O14" s="61">
        <v>-70</v>
      </c>
      <c r="P14" s="2" t="s">
        <v>28</v>
      </c>
    </row>
    <row r="15" spans="1:17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7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30"/>
      <c r="Q16"/>
    </row>
    <row r="17" spans="1:17" ht="16" thickBot="1" x14ac:dyDescent="0.4">
      <c r="A17" s="1" t="s">
        <v>12</v>
      </c>
      <c r="C17" s="13" t="s">
        <v>4</v>
      </c>
      <c r="D17" s="13" t="s">
        <v>5</v>
      </c>
      <c r="E17" s="13" t="s">
        <v>23</v>
      </c>
      <c r="F17" s="13" t="s">
        <v>6</v>
      </c>
      <c r="G17" s="13" t="s">
        <v>9</v>
      </c>
      <c r="H17" s="13" t="s">
        <v>10</v>
      </c>
      <c r="I17" s="13" t="s">
        <v>7</v>
      </c>
      <c r="J17" s="13" t="s">
        <v>11</v>
      </c>
      <c r="K17" s="13" t="s">
        <v>24</v>
      </c>
      <c r="L17" s="13" t="s">
        <v>25</v>
      </c>
    </row>
    <row r="18" spans="1:17" ht="17.5" thickTop="1" thickBot="1" x14ac:dyDescent="0.45">
      <c r="A18" s="1" t="s">
        <v>13</v>
      </c>
      <c r="C18" s="33">
        <v>150</v>
      </c>
      <c r="D18" s="34">
        <v>140</v>
      </c>
      <c r="E18" s="34">
        <v>90</v>
      </c>
      <c r="F18" s="34">
        <v>60</v>
      </c>
      <c r="G18" s="34">
        <v>0</v>
      </c>
      <c r="H18" s="34">
        <v>0</v>
      </c>
      <c r="I18" s="34">
        <v>0</v>
      </c>
      <c r="J18" s="34">
        <v>20</v>
      </c>
      <c r="K18" s="34">
        <v>50</v>
      </c>
      <c r="L18" s="35">
        <v>70</v>
      </c>
      <c r="M18" s="2" t="s">
        <v>28</v>
      </c>
    </row>
    <row r="19" spans="1:17" ht="16.5" thickTop="1" thickBot="1" x14ac:dyDescent="0.4">
      <c r="C19" s="58" t="s">
        <v>27</v>
      </c>
      <c r="D19" s="58" t="s">
        <v>27</v>
      </c>
      <c r="E19" s="58" t="s">
        <v>27</v>
      </c>
      <c r="F19" s="58" t="s">
        <v>27</v>
      </c>
      <c r="G19" s="58" t="s">
        <v>27</v>
      </c>
      <c r="H19" s="58" t="s">
        <v>27</v>
      </c>
      <c r="I19" s="58" t="s">
        <v>27</v>
      </c>
      <c r="J19" s="58" t="s">
        <v>27</v>
      </c>
      <c r="K19" s="58" t="s">
        <v>27</v>
      </c>
      <c r="L19" s="58" t="s">
        <v>27</v>
      </c>
    </row>
    <row r="20" spans="1:17" s="38" customFormat="1" ht="17.25" customHeight="1" thickBot="1" x14ac:dyDescent="0.45">
      <c r="A20" s="1" t="s">
        <v>26</v>
      </c>
      <c r="B20" s="37"/>
      <c r="C20" s="10">
        <v>150</v>
      </c>
      <c r="D20" s="11">
        <v>150</v>
      </c>
      <c r="E20" s="11">
        <v>1000</v>
      </c>
      <c r="F20" s="11">
        <v>1000</v>
      </c>
      <c r="G20" s="11">
        <v>1000</v>
      </c>
      <c r="H20" s="11">
        <v>1000</v>
      </c>
      <c r="I20" s="11">
        <v>1000</v>
      </c>
      <c r="J20" s="11">
        <v>1000</v>
      </c>
      <c r="K20" s="11">
        <v>1000</v>
      </c>
      <c r="L20" s="12">
        <v>1000</v>
      </c>
      <c r="M20" s="36" t="s">
        <v>28</v>
      </c>
      <c r="N20" s="36"/>
      <c r="O20" s="36"/>
      <c r="P20" s="36"/>
      <c r="Q20" s="36"/>
    </row>
    <row r="21" spans="1:17" s="38" customFormat="1" x14ac:dyDescent="0.35">
      <c r="A21" s="36"/>
      <c r="B21" s="36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36"/>
      <c r="N21" s="36"/>
      <c r="O21" s="36"/>
      <c r="P21" s="36"/>
      <c r="Q21" s="36"/>
    </row>
    <row r="22" spans="1:17" s="38" customFormat="1" x14ac:dyDescent="0.35">
      <c r="A22" s="36"/>
      <c r="B22" s="36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6"/>
      <c r="N22" s="36"/>
      <c r="O22" s="36"/>
      <c r="P22" s="36"/>
      <c r="Q22" s="36"/>
    </row>
    <row r="23" spans="1:17" s="38" customFormat="1" x14ac:dyDescent="0.3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s="38" customFormat="1" x14ac:dyDescent="0.3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s="38" customFormat="1" x14ac:dyDescent="0.35">
      <c r="A25" s="40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s="38" customFormat="1" x14ac:dyDescent="0.35">
      <c r="A26" s="36"/>
      <c r="B26" s="36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36"/>
      <c r="N26" s="36"/>
      <c r="O26" s="36"/>
      <c r="P26" s="36"/>
      <c r="Q26" s="36"/>
    </row>
    <row r="27" spans="1:17" s="38" customFormat="1" x14ac:dyDescent="0.35">
      <c r="A27" s="36"/>
      <c r="B27" s="3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36"/>
      <c r="N27" s="36"/>
      <c r="O27" s="36"/>
      <c r="P27" s="36"/>
      <c r="Q27" s="36"/>
    </row>
    <row r="28" spans="1:17" s="38" customFormat="1" x14ac:dyDescent="0.35">
      <c r="A28" s="40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s="38" customFormat="1" x14ac:dyDescent="0.3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s="38" customFormat="1" x14ac:dyDescent="0.3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s="38" customFormat="1" x14ac:dyDescent="0.3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7" s="38" customFormat="1" x14ac:dyDescent="0.3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s="38" customFormat="1" x14ac:dyDescent="0.3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s="38" customFormat="1" x14ac:dyDescent="0.3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1:17" s="38" customFormat="1" x14ac:dyDescent="0.3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9" spans="1:17" x14ac:dyDescent="0.35">
      <c r="N39"/>
      <c r="O39"/>
      <c r="P39"/>
      <c r="Q39"/>
    </row>
    <row r="40" spans="1:17" x14ac:dyDescent="0.35">
      <c r="N40"/>
      <c r="O40"/>
      <c r="P40"/>
      <c r="Q40"/>
    </row>
    <row r="41" spans="1:17" x14ac:dyDescent="0.35">
      <c r="N41"/>
      <c r="O41"/>
      <c r="P41"/>
      <c r="Q41"/>
    </row>
    <row r="42" spans="1:17" x14ac:dyDescent="0.35">
      <c r="N42"/>
      <c r="O42"/>
      <c r="P42"/>
      <c r="Q42"/>
    </row>
    <row r="43" spans="1:17" x14ac:dyDescent="0.35">
      <c r="N43"/>
      <c r="O43"/>
      <c r="P43"/>
      <c r="Q43"/>
    </row>
    <row r="44" spans="1:17" x14ac:dyDescent="0.35">
      <c r="N44"/>
      <c r="O44"/>
      <c r="P44"/>
      <c r="Q44"/>
    </row>
    <row r="45" spans="1:17" x14ac:dyDescent="0.35">
      <c r="L45"/>
      <c r="M45"/>
      <c r="N45"/>
      <c r="O45"/>
      <c r="P45"/>
      <c r="Q45"/>
    </row>
    <row r="46" spans="1:17" x14ac:dyDescent="0.35">
      <c r="L46"/>
      <c r="M46"/>
      <c r="N46"/>
      <c r="O46"/>
      <c r="P46"/>
      <c r="Q46"/>
    </row>
    <row r="47" spans="1:17" x14ac:dyDescent="0.35">
      <c r="Q47"/>
    </row>
    <row r="48" spans="1:17" x14ac:dyDescent="0.35">
      <c r="Q48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ignoredErrors>
    <ignoredError sqref="M8:M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zoomScale="75" workbookViewId="0">
      <selection activeCell="A2" sqref="A2"/>
    </sheetView>
  </sheetViews>
  <sheetFormatPr defaultRowHeight="15.5" x14ac:dyDescent="0.35"/>
  <cols>
    <col min="1" max="1" width="20.81640625" style="2" customWidth="1"/>
    <col min="2" max="2" width="5.54296875" style="2" customWidth="1"/>
    <col min="3" max="6" width="8.54296875" style="2" bestFit="1" customWidth="1"/>
    <col min="7" max="9" width="8.54296875" style="2" customWidth="1"/>
    <col min="10" max="10" width="16.26953125" style="2" customWidth="1"/>
    <col min="11" max="11" width="4.81640625" style="2" customWidth="1"/>
    <col min="12" max="12" width="12.7265625" style="2" bestFit="1" customWidth="1"/>
    <col min="13" max="14" width="5.453125" style="2" customWidth="1"/>
  </cols>
  <sheetData>
    <row r="1" spans="1:12" x14ac:dyDescent="0.35">
      <c r="A1" s="1" t="s">
        <v>22</v>
      </c>
    </row>
    <row r="2" spans="1:12" x14ac:dyDescent="0.35">
      <c r="A2" s="1"/>
    </row>
    <row r="3" spans="1:12" ht="16" thickBot="1" x14ac:dyDescent="0.4">
      <c r="A3" s="1"/>
      <c r="B3" s="3"/>
      <c r="C3" s="13">
        <v>1</v>
      </c>
      <c r="D3" s="13">
        <v>2</v>
      </c>
      <c r="E3" s="13">
        <v>3</v>
      </c>
      <c r="F3" s="13">
        <v>4</v>
      </c>
      <c r="G3" s="13">
        <v>5</v>
      </c>
      <c r="H3" s="13">
        <v>6</v>
      </c>
      <c r="I3" s="13">
        <v>7</v>
      </c>
      <c r="J3" s="31" t="s">
        <v>2</v>
      </c>
    </row>
    <row r="4" spans="1:12" ht="18" customHeight="1" thickTop="1" thickBot="1" x14ac:dyDescent="0.45">
      <c r="A4" s="1" t="s">
        <v>8</v>
      </c>
      <c r="B4" s="2">
        <v>1</v>
      </c>
      <c r="C4" s="66"/>
      <c r="D4" s="67">
        <v>24.5</v>
      </c>
      <c r="E4" s="67">
        <v>26</v>
      </c>
      <c r="F4" s="67"/>
      <c r="G4" s="67"/>
      <c r="H4" s="67"/>
      <c r="I4" s="68"/>
      <c r="J4" s="43">
        <f>SUMPRODUCT(MatriceCosti,MatriceFlussi)</f>
        <v>9906</v>
      </c>
      <c r="K4" s="36" t="s">
        <v>29</v>
      </c>
    </row>
    <row r="5" spans="1:12" ht="16" thickTop="1" x14ac:dyDescent="0.35">
      <c r="A5" s="1"/>
      <c r="B5" s="2">
        <v>2</v>
      </c>
      <c r="C5" s="69"/>
      <c r="D5" s="70"/>
      <c r="E5" s="70"/>
      <c r="F5" s="70">
        <v>9.6</v>
      </c>
      <c r="G5" s="70">
        <v>7</v>
      </c>
      <c r="H5" s="70">
        <v>15.2</v>
      </c>
      <c r="I5" s="71">
        <v>28.5</v>
      </c>
      <c r="J5" s="30"/>
      <c r="K5" s="13"/>
    </row>
    <row r="6" spans="1:12" x14ac:dyDescent="0.35">
      <c r="A6" s="1"/>
      <c r="B6" s="2">
        <v>3</v>
      </c>
      <c r="C6" s="69"/>
      <c r="D6" s="70"/>
      <c r="E6" s="70"/>
      <c r="F6" s="70">
        <v>19.5</v>
      </c>
      <c r="G6" s="70">
        <v>13.3</v>
      </c>
      <c r="H6" s="70">
        <v>5</v>
      </c>
      <c r="I6" s="71">
        <v>11.3</v>
      </c>
      <c r="J6" s="30"/>
      <c r="K6" s="13"/>
    </row>
    <row r="7" spans="1:12" x14ac:dyDescent="0.35">
      <c r="A7" s="1"/>
      <c r="B7" s="2">
        <v>4</v>
      </c>
      <c r="C7" s="69"/>
      <c r="D7" s="70"/>
      <c r="E7" s="70"/>
      <c r="F7" s="70"/>
      <c r="G7" s="70"/>
      <c r="H7" s="70"/>
      <c r="I7" s="71"/>
      <c r="J7" s="30"/>
      <c r="K7" s="13"/>
    </row>
    <row r="8" spans="1:12" x14ac:dyDescent="0.35">
      <c r="A8" s="1"/>
      <c r="B8" s="2">
        <v>5</v>
      </c>
      <c r="C8" s="69"/>
      <c r="D8" s="70"/>
      <c r="E8" s="70"/>
      <c r="F8" s="70"/>
      <c r="G8" s="70"/>
      <c r="H8" s="70"/>
      <c r="I8" s="71"/>
      <c r="J8" s="30"/>
      <c r="K8" s="13"/>
    </row>
    <row r="9" spans="1:12" x14ac:dyDescent="0.35">
      <c r="A9" s="1"/>
      <c r="B9" s="2">
        <v>6</v>
      </c>
      <c r="C9" s="69"/>
      <c r="D9" s="70"/>
      <c r="E9" s="70"/>
      <c r="F9" s="70"/>
      <c r="G9" s="70"/>
      <c r="H9" s="70"/>
      <c r="I9" s="71"/>
      <c r="J9" s="30"/>
      <c r="K9" s="13"/>
    </row>
    <row r="10" spans="1:12" ht="16" thickBot="1" x14ac:dyDescent="0.4">
      <c r="A10" s="1"/>
      <c r="B10" s="2">
        <v>7</v>
      </c>
      <c r="C10" s="72"/>
      <c r="D10" s="73"/>
      <c r="E10" s="73"/>
      <c r="F10" s="73"/>
      <c r="G10" s="73"/>
      <c r="H10" s="73"/>
      <c r="I10" s="74"/>
      <c r="J10" s="30"/>
      <c r="K10" s="13"/>
    </row>
    <row r="11" spans="1:12" x14ac:dyDescent="0.35">
      <c r="A11" s="1"/>
    </row>
    <row r="12" spans="1:12" x14ac:dyDescent="0.35">
      <c r="C12" s="4"/>
      <c r="D12" s="4"/>
      <c r="E12" s="4"/>
      <c r="F12" s="9"/>
      <c r="G12" s="9"/>
      <c r="H12" s="9"/>
      <c r="I12" s="9"/>
    </row>
    <row r="13" spans="1:12" ht="16" thickBot="1" x14ac:dyDescent="0.4">
      <c r="A13" s="1" t="s">
        <v>31</v>
      </c>
      <c r="B13" s="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3">
        <v>6</v>
      </c>
      <c r="I13" s="13">
        <v>7</v>
      </c>
      <c r="J13" s="32"/>
      <c r="L13" s="1"/>
    </row>
    <row r="14" spans="1:12" x14ac:dyDescent="0.35">
      <c r="A14" s="1" t="s">
        <v>33</v>
      </c>
      <c r="B14" s="2">
        <v>1</v>
      </c>
      <c r="C14" s="15"/>
      <c r="D14" s="16">
        <v>1</v>
      </c>
      <c r="E14" s="16">
        <v>1</v>
      </c>
      <c r="F14" s="16"/>
      <c r="G14" s="16"/>
      <c r="H14" s="16"/>
      <c r="I14" s="17"/>
      <c r="J14" s="5"/>
      <c r="K14" s="13"/>
      <c r="L14" s="8"/>
    </row>
    <row r="15" spans="1:12" x14ac:dyDescent="0.35">
      <c r="B15" s="2">
        <v>2</v>
      </c>
      <c r="C15" s="18"/>
      <c r="D15" s="19"/>
      <c r="E15" s="19"/>
      <c r="F15" s="19">
        <v>1</v>
      </c>
      <c r="G15" s="19">
        <v>1</v>
      </c>
      <c r="H15" s="19">
        <v>1</v>
      </c>
      <c r="I15" s="20">
        <v>1</v>
      </c>
      <c r="J15" s="5"/>
      <c r="K15" s="13"/>
      <c r="L15" s="8"/>
    </row>
    <row r="16" spans="1:12" x14ac:dyDescent="0.35">
      <c r="B16" s="2">
        <v>3</v>
      </c>
      <c r="C16" s="18"/>
      <c r="D16" s="19"/>
      <c r="E16" s="19"/>
      <c r="F16" s="19">
        <v>1</v>
      </c>
      <c r="G16" s="19">
        <v>1</v>
      </c>
      <c r="H16" s="19">
        <v>1</v>
      </c>
      <c r="I16" s="20">
        <v>1</v>
      </c>
      <c r="J16" s="5"/>
      <c r="K16" s="13"/>
      <c r="L16" s="8"/>
    </row>
    <row r="17" spans="1:15" x14ac:dyDescent="0.35">
      <c r="B17" s="2">
        <v>4</v>
      </c>
      <c r="C17" s="18"/>
      <c r="D17" s="19"/>
      <c r="E17" s="19"/>
      <c r="F17" s="19"/>
      <c r="G17" s="19"/>
      <c r="H17" s="19"/>
      <c r="I17" s="20"/>
      <c r="J17" s="5"/>
      <c r="K17" s="13"/>
      <c r="L17" s="8"/>
    </row>
    <row r="18" spans="1:15" x14ac:dyDescent="0.35">
      <c r="B18" s="2">
        <v>5</v>
      </c>
      <c r="C18" s="18"/>
      <c r="D18" s="19"/>
      <c r="E18" s="19"/>
      <c r="F18" s="19"/>
      <c r="G18" s="19"/>
      <c r="H18" s="19"/>
      <c r="I18" s="20"/>
      <c r="J18" s="5"/>
      <c r="K18" s="13"/>
      <c r="L18" s="8"/>
    </row>
    <row r="19" spans="1:15" x14ac:dyDescent="0.35">
      <c r="B19" s="2">
        <v>6</v>
      </c>
      <c r="C19" s="18"/>
      <c r="D19" s="19"/>
      <c r="E19" s="19"/>
      <c r="F19" s="19"/>
      <c r="G19" s="19"/>
      <c r="H19" s="19"/>
      <c r="I19" s="20"/>
      <c r="J19" s="5"/>
      <c r="K19" s="13"/>
      <c r="L19" s="8"/>
    </row>
    <row r="20" spans="1:15" ht="16" thickBot="1" x14ac:dyDescent="0.4">
      <c r="B20" s="2">
        <v>7</v>
      </c>
      <c r="C20" s="21"/>
      <c r="D20" s="22"/>
      <c r="E20" s="22"/>
      <c r="F20" s="22"/>
      <c r="G20" s="22"/>
      <c r="H20" s="22"/>
      <c r="I20" s="23"/>
      <c r="J20" s="5"/>
      <c r="K20" s="13"/>
      <c r="L20" s="8"/>
    </row>
    <row r="21" spans="1:15" x14ac:dyDescent="0.35">
      <c r="C21" s="5"/>
      <c r="D21" s="5"/>
      <c r="E21" s="5"/>
      <c r="F21" s="5"/>
      <c r="G21" s="5"/>
      <c r="H21" s="5"/>
      <c r="I21" s="5"/>
      <c r="J21" s="6"/>
    </row>
    <row r="22" spans="1:15" x14ac:dyDescent="0.35">
      <c r="C22" s="5"/>
      <c r="D22" s="5"/>
      <c r="E22" s="5"/>
      <c r="F22" s="5"/>
      <c r="G22" s="5"/>
      <c r="H22" s="5"/>
      <c r="I22" s="5"/>
      <c r="J22" s="30"/>
      <c r="N22"/>
    </row>
    <row r="23" spans="1:15" ht="16" thickBot="1" x14ac:dyDescent="0.4">
      <c r="A23" s="1" t="s">
        <v>12</v>
      </c>
      <c r="C23" s="13">
        <v>1</v>
      </c>
      <c r="D23" s="13">
        <v>2</v>
      </c>
      <c r="E23" s="13">
        <v>3</v>
      </c>
      <c r="F23" s="13">
        <v>4</v>
      </c>
      <c r="G23" s="13">
        <v>5</v>
      </c>
      <c r="H23" s="13">
        <v>6</v>
      </c>
      <c r="I23" s="13">
        <v>7</v>
      </c>
      <c r="J23" s="32" t="s">
        <v>1</v>
      </c>
      <c r="L23" s="32" t="s">
        <v>34</v>
      </c>
      <c r="N23" s="1" t="s">
        <v>14</v>
      </c>
    </row>
    <row r="24" spans="1:15" ht="17.25" customHeight="1" thickTop="1" x14ac:dyDescent="0.4">
      <c r="A24" s="1" t="s">
        <v>13</v>
      </c>
      <c r="B24" s="2">
        <v>1</v>
      </c>
      <c r="C24" s="24">
        <v>0</v>
      </c>
      <c r="D24" s="25">
        <v>150</v>
      </c>
      <c r="E24" s="25">
        <v>140</v>
      </c>
      <c r="F24" s="25">
        <v>0</v>
      </c>
      <c r="G24" s="25">
        <v>0</v>
      </c>
      <c r="H24" s="25">
        <v>0</v>
      </c>
      <c r="I24" s="26">
        <v>0</v>
      </c>
      <c r="J24" s="5">
        <f t="shared" ref="J24:J30" si="0">SUMPRODUCT(C14:I14,C24:I24)</f>
        <v>290</v>
      </c>
      <c r="L24" s="5">
        <f>J24-C31</f>
        <v>290</v>
      </c>
      <c r="M24" s="13" t="s">
        <v>0</v>
      </c>
      <c r="N24" s="59">
        <v>290</v>
      </c>
      <c r="O24" s="2" t="s">
        <v>28</v>
      </c>
    </row>
    <row r="25" spans="1:15" x14ac:dyDescent="0.35">
      <c r="A25" s="2" t="s">
        <v>29</v>
      </c>
      <c r="B25" s="2">
        <v>2</v>
      </c>
      <c r="C25" s="27">
        <v>0</v>
      </c>
      <c r="D25" s="28">
        <v>0</v>
      </c>
      <c r="E25" s="28">
        <v>0</v>
      </c>
      <c r="F25" s="28">
        <v>90</v>
      </c>
      <c r="G25" s="28">
        <v>60</v>
      </c>
      <c r="H25" s="28">
        <v>0</v>
      </c>
      <c r="I25" s="29">
        <v>0</v>
      </c>
      <c r="J25" s="5">
        <f t="shared" si="0"/>
        <v>150</v>
      </c>
      <c r="L25" s="5">
        <f>J25-D31</f>
        <v>0</v>
      </c>
      <c r="M25" s="13" t="s">
        <v>0</v>
      </c>
      <c r="N25" s="60">
        <v>0</v>
      </c>
      <c r="O25" s="2" t="s">
        <v>28</v>
      </c>
    </row>
    <row r="26" spans="1:15" s="38" customFormat="1" x14ac:dyDescent="0.35">
      <c r="A26" s="36"/>
      <c r="B26" s="2">
        <v>3</v>
      </c>
      <c r="C26" s="45">
        <v>0</v>
      </c>
      <c r="D26" s="46">
        <v>0</v>
      </c>
      <c r="E26" s="46">
        <v>0</v>
      </c>
      <c r="F26" s="46">
        <v>0</v>
      </c>
      <c r="G26" s="46">
        <v>20</v>
      </c>
      <c r="H26" s="46">
        <v>50</v>
      </c>
      <c r="I26" s="47">
        <v>70</v>
      </c>
      <c r="J26" s="5">
        <f t="shared" si="0"/>
        <v>140</v>
      </c>
      <c r="K26" s="36"/>
      <c r="L26" s="5">
        <f>J26-E31</f>
        <v>0</v>
      </c>
      <c r="M26" s="13" t="s">
        <v>0</v>
      </c>
      <c r="N26" s="60">
        <v>0</v>
      </c>
      <c r="O26" s="2" t="s">
        <v>28</v>
      </c>
    </row>
    <row r="27" spans="1:15" s="38" customFormat="1" x14ac:dyDescent="0.35">
      <c r="A27" s="36"/>
      <c r="B27" s="2">
        <v>4</v>
      </c>
      <c r="C27" s="45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7">
        <v>0</v>
      </c>
      <c r="J27" s="5">
        <f t="shared" si="0"/>
        <v>0</v>
      </c>
      <c r="K27" s="36"/>
      <c r="L27" s="5">
        <f>J27-F31</f>
        <v>-90</v>
      </c>
      <c r="M27" s="13" t="s">
        <v>0</v>
      </c>
      <c r="N27" s="60">
        <v>-90</v>
      </c>
      <c r="O27" s="2" t="s">
        <v>28</v>
      </c>
    </row>
    <row r="28" spans="1:15" s="38" customFormat="1" x14ac:dyDescent="0.35">
      <c r="A28" s="36"/>
      <c r="B28" s="2">
        <v>5</v>
      </c>
      <c r="C28" s="48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50">
        <v>0</v>
      </c>
      <c r="J28" s="5">
        <f t="shared" si="0"/>
        <v>0</v>
      </c>
      <c r="K28" s="36"/>
      <c r="L28" s="5">
        <f>J28-G31</f>
        <v>-80</v>
      </c>
      <c r="M28" s="13" t="s">
        <v>0</v>
      </c>
      <c r="N28" s="60">
        <v>-80</v>
      </c>
      <c r="O28" s="2" t="s">
        <v>28</v>
      </c>
    </row>
    <row r="29" spans="1:15" s="38" customFormat="1" x14ac:dyDescent="0.35">
      <c r="A29" s="36"/>
      <c r="B29" s="2">
        <v>6</v>
      </c>
      <c r="C29" s="45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7">
        <v>0</v>
      </c>
      <c r="J29" s="5">
        <f t="shared" si="0"/>
        <v>0</v>
      </c>
      <c r="K29" s="36"/>
      <c r="L29" s="5">
        <f>J29-H31</f>
        <v>-50</v>
      </c>
      <c r="M29" s="13" t="s">
        <v>0</v>
      </c>
      <c r="N29" s="60">
        <v>-50</v>
      </c>
      <c r="O29" s="2" t="s">
        <v>28</v>
      </c>
    </row>
    <row r="30" spans="1:15" s="38" customFormat="1" ht="16" thickBot="1" x14ac:dyDescent="0.4">
      <c r="A30" s="36"/>
      <c r="B30" s="2">
        <v>7</v>
      </c>
      <c r="C30" s="51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3">
        <v>0</v>
      </c>
      <c r="J30" s="5">
        <f t="shared" si="0"/>
        <v>0</v>
      </c>
      <c r="K30" s="36"/>
      <c r="L30" s="5">
        <f>J30-I31</f>
        <v>-70</v>
      </c>
      <c r="M30" s="13" t="s">
        <v>0</v>
      </c>
      <c r="N30" s="61">
        <v>-70</v>
      </c>
      <c r="O30" s="2" t="s">
        <v>28</v>
      </c>
    </row>
    <row r="31" spans="1:15" s="38" customFormat="1" ht="16" thickTop="1" x14ac:dyDescent="0.35">
      <c r="A31" s="44" t="s">
        <v>3</v>
      </c>
      <c r="B31" s="36"/>
      <c r="C31" s="75">
        <f t="shared" ref="C31:I31" si="1">SUMPRODUCT(C14:C20,C24:C30)</f>
        <v>0</v>
      </c>
      <c r="D31" s="75">
        <f t="shared" si="1"/>
        <v>150</v>
      </c>
      <c r="E31" s="75">
        <f t="shared" si="1"/>
        <v>140</v>
      </c>
      <c r="F31" s="75">
        <f t="shared" si="1"/>
        <v>90</v>
      </c>
      <c r="G31" s="75">
        <f t="shared" si="1"/>
        <v>80</v>
      </c>
      <c r="H31" s="75">
        <f t="shared" si="1"/>
        <v>50</v>
      </c>
      <c r="I31" s="75">
        <f t="shared" si="1"/>
        <v>70</v>
      </c>
      <c r="J31" s="36" t="s">
        <v>29</v>
      </c>
      <c r="K31" s="36"/>
      <c r="L31" s="36"/>
      <c r="M31" s="36"/>
      <c r="N31" s="36"/>
    </row>
    <row r="32" spans="1:15" s="38" customFormat="1" x14ac:dyDescent="0.35">
      <c r="A32" s="40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 s="38" customFormat="1" x14ac:dyDescent="0.35">
      <c r="A33" s="36"/>
      <c r="B33" s="36"/>
      <c r="C33" s="36"/>
      <c r="D33" s="36"/>
      <c r="E33" s="36"/>
      <c r="F33" s="65" t="s">
        <v>27</v>
      </c>
      <c r="G33" s="36"/>
      <c r="H33" s="36"/>
      <c r="I33" s="36"/>
      <c r="J33" s="36"/>
      <c r="K33" s="36"/>
      <c r="L33" s="36"/>
      <c r="M33" s="36"/>
      <c r="N33" s="36"/>
    </row>
    <row r="34" spans="1:14" s="38" customFormat="1" x14ac:dyDescent="0.3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4" s="38" customFormat="1" ht="16" thickBot="1" x14ac:dyDescent="0.4">
      <c r="A35" s="1"/>
      <c r="B35" s="3"/>
      <c r="C35" s="13">
        <v>1</v>
      </c>
      <c r="D35" s="13">
        <v>2</v>
      </c>
      <c r="E35" s="13">
        <v>3</v>
      </c>
      <c r="F35" s="13">
        <v>4</v>
      </c>
      <c r="G35" s="13">
        <v>5</v>
      </c>
      <c r="H35" s="13">
        <v>6</v>
      </c>
      <c r="I35" s="13">
        <v>7</v>
      </c>
      <c r="J35" s="36"/>
      <c r="K35" s="36"/>
      <c r="L35" s="36"/>
      <c r="M35" s="36"/>
      <c r="N35" s="36"/>
    </row>
    <row r="36" spans="1:14" s="38" customFormat="1" ht="16.5" x14ac:dyDescent="0.4">
      <c r="A36" s="1" t="s">
        <v>26</v>
      </c>
      <c r="B36" s="2">
        <v>1</v>
      </c>
      <c r="C36" s="15">
        <v>0</v>
      </c>
      <c r="D36" s="16">
        <v>150</v>
      </c>
      <c r="E36" s="16">
        <v>150</v>
      </c>
      <c r="F36" s="16">
        <v>0</v>
      </c>
      <c r="G36" s="16">
        <v>0</v>
      </c>
      <c r="H36" s="16">
        <v>0</v>
      </c>
      <c r="I36" s="17">
        <v>0</v>
      </c>
      <c r="J36" s="36"/>
      <c r="K36" s="36"/>
      <c r="L36" s="36"/>
      <c r="M36" s="36"/>
      <c r="N36" s="36"/>
    </row>
    <row r="37" spans="1:14" s="38" customFormat="1" x14ac:dyDescent="0.35">
      <c r="A37" s="2" t="s">
        <v>29</v>
      </c>
      <c r="B37" s="2">
        <v>2</v>
      </c>
      <c r="C37" s="18">
        <v>0</v>
      </c>
      <c r="D37" s="19">
        <v>0</v>
      </c>
      <c r="E37" s="19">
        <v>0</v>
      </c>
      <c r="F37" s="19">
        <v>1000</v>
      </c>
      <c r="G37" s="19">
        <v>1000</v>
      </c>
      <c r="H37" s="19">
        <v>1000</v>
      </c>
      <c r="I37" s="20">
        <v>1000</v>
      </c>
      <c r="J37" s="36"/>
      <c r="K37" s="36"/>
      <c r="L37" s="36"/>
      <c r="M37" s="36"/>
      <c r="N37" s="36"/>
    </row>
    <row r="38" spans="1:14" s="38" customFormat="1" x14ac:dyDescent="0.35">
      <c r="A38" s="1"/>
      <c r="B38" s="2">
        <v>3</v>
      </c>
      <c r="C38" s="18">
        <v>0</v>
      </c>
      <c r="D38" s="19">
        <v>0</v>
      </c>
      <c r="E38" s="19">
        <v>0</v>
      </c>
      <c r="F38" s="19">
        <v>1000</v>
      </c>
      <c r="G38" s="19">
        <v>1000</v>
      </c>
      <c r="H38" s="19">
        <v>1000</v>
      </c>
      <c r="I38" s="20">
        <v>1000</v>
      </c>
      <c r="J38" s="36"/>
      <c r="K38" s="36"/>
      <c r="L38" s="36"/>
      <c r="M38" s="36"/>
      <c r="N38" s="36"/>
    </row>
    <row r="39" spans="1:14" s="38" customFormat="1" x14ac:dyDescent="0.35">
      <c r="A39" s="1"/>
      <c r="B39" s="2">
        <v>4</v>
      </c>
      <c r="C39" s="18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20">
        <v>0</v>
      </c>
      <c r="J39" s="36"/>
      <c r="K39" s="36"/>
      <c r="L39" s="36"/>
      <c r="M39" s="36"/>
      <c r="N39" s="36"/>
    </row>
    <row r="40" spans="1:14" x14ac:dyDescent="0.35">
      <c r="A40" s="1"/>
      <c r="B40" s="2">
        <v>5</v>
      </c>
      <c r="C40" s="18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20">
        <v>0</v>
      </c>
    </row>
    <row r="41" spans="1:14" x14ac:dyDescent="0.35">
      <c r="A41" s="1"/>
      <c r="B41" s="2">
        <v>6</v>
      </c>
      <c r="C41" s="18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20">
        <v>0</v>
      </c>
    </row>
    <row r="42" spans="1:14" ht="16" thickBot="1" x14ac:dyDescent="0.4">
      <c r="A42" s="1"/>
      <c r="B42" s="2">
        <v>7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3">
        <v>0</v>
      </c>
    </row>
    <row r="43" spans="1:14" x14ac:dyDescent="0.35">
      <c r="K43"/>
      <c r="L43"/>
      <c r="M43"/>
      <c r="N43"/>
    </row>
    <row r="44" spans="1:14" x14ac:dyDescent="0.35">
      <c r="K44"/>
      <c r="L44"/>
      <c r="M44"/>
      <c r="N44"/>
    </row>
    <row r="45" spans="1:14" x14ac:dyDescent="0.35">
      <c r="K45"/>
      <c r="L45"/>
      <c r="M45"/>
      <c r="N45"/>
    </row>
    <row r="46" spans="1:14" x14ac:dyDescent="0.35">
      <c r="K46"/>
      <c r="L46"/>
      <c r="M46"/>
      <c r="N46"/>
    </row>
    <row r="47" spans="1:14" x14ac:dyDescent="0.35">
      <c r="K47"/>
      <c r="L47"/>
      <c r="M47"/>
      <c r="N47"/>
    </row>
    <row r="48" spans="1:14" x14ac:dyDescent="0.35">
      <c r="K48"/>
      <c r="L48"/>
      <c r="M48"/>
      <c r="N48"/>
    </row>
    <row r="49" spans="10:14" x14ac:dyDescent="0.35">
      <c r="J49"/>
      <c r="K49"/>
      <c r="L49"/>
      <c r="M49"/>
      <c r="N49"/>
    </row>
    <row r="50" spans="10:14" x14ac:dyDescent="0.35">
      <c r="J50"/>
      <c r="K50"/>
      <c r="L50"/>
      <c r="M50"/>
      <c r="N50"/>
    </row>
    <row r="51" spans="10:14" x14ac:dyDescent="0.35">
      <c r="N51"/>
    </row>
    <row r="52" spans="10:14" x14ac:dyDescent="0.35">
      <c r="N52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ignoredErrors>
    <ignoredError sqref="I31 C31:H31 J24:J29 J3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zoomScale="75" workbookViewId="0">
      <selection activeCell="A2" sqref="A2"/>
    </sheetView>
  </sheetViews>
  <sheetFormatPr defaultRowHeight="15.5" x14ac:dyDescent="0.35"/>
  <cols>
    <col min="1" max="1" width="18.453125" style="2" customWidth="1"/>
    <col min="2" max="2" width="5.54296875" style="2" customWidth="1"/>
    <col min="3" max="5" width="8.54296875" style="2" bestFit="1" customWidth="1"/>
    <col min="6" max="11" width="8.54296875" style="2" customWidth="1"/>
    <col min="12" max="12" width="8.54296875" style="2" bestFit="1" customWidth="1"/>
    <col min="13" max="13" width="16.26953125" style="2" customWidth="1"/>
    <col min="14" max="14" width="4.81640625" style="2" customWidth="1"/>
    <col min="15" max="17" width="9.1796875" style="2" customWidth="1"/>
  </cols>
  <sheetData>
    <row r="1" spans="1:14" x14ac:dyDescent="0.35">
      <c r="A1" s="1" t="s">
        <v>22</v>
      </c>
    </row>
    <row r="2" spans="1:14" x14ac:dyDescent="0.35">
      <c r="A2" s="1"/>
    </row>
    <row r="3" spans="1:14" ht="16" thickBot="1" x14ac:dyDescent="0.4">
      <c r="A3" s="1" t="s">
        <v>30</v>
      </c>
      <c r="B3" s="3"/>
      <c r="C3" s="13" t="s">
        <v>4</v>
      </c>
      <c r="D3" s="13" t="s">
        <v>5</v>
      </c>
      <c r="E3" s="13" t="s">
        <v>23</v>
      </c>
      <c r="F3" s="13" t="s">
        <v>6</v>
      </c>
      <c r="G3" s="13" t="s">
        <v>9</v>
      </c>
      <c r="H3" s="13" t="s">
        <v>10</v>
      </c>
      <c r="I3" s="13" t="s">
        <v>7</v>
      </c>
      <c r="J3" s="13" t="s">
        <v>11</v>
      </c>
      <c r="K3" s="13" t="s">
        <v>24</v>
      </c>
      <c r="L3" s="13" t="s">
        <v>25</v>
      </c>
      <c r="M3" s="31" t="s">
        <v>2</v>
      </c>
    </row>
    <row r="4" spans="1:14" ht="17.5" thickTop="1" thickBot="1" x14ac:dyDescent="0.45">
      <c r="A4" s="1" t="s">
        <v>8</v>
      </c>
      <c r="C4" s="62">
        <v>24.5</v>
      </c>
      <c r="D4" s="63">
        <v>26</v>
      </c>
      <c r="E4" s="63">
        <v>9.6</v>
      </c>
      <c r="F4" s="63">
        <v>7</v>
      </c>
      <c r="G4" s="63">
        <v>15.2</v>
      </c>
      <c r="H4" s="63">
        <v>28.5</v>
      </c>
      <c r="I4" s="63">
        <v>19.5</v>
      </c>
      <c r="J4" s="63">
        <v>13.3</v>
      </c>
      <c r="K4" s="63">
        <v>5</v>
      </c>
      <c r="L4" s="64">
        <v>11.3</v>
      </c>
      <c r="M4" s="7">
        <f>SUMPRODUCT(CostiArchi,FlussiArchi)</f>
        <v>9906</v>
      </c>
      <c r="N4" s="36" t="s">
        <v>28</v>
      </c>
    </row>
    <row r="5" spans="1:14" x14ac:dyDescent="0.35">
      <c r="B5" s="32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x14ac:dyDescent="0.35">
      <c r="C6" s="55" t="s">
        <v>19</v>
      </c>
      <c r="D6" s="4"/>
      <c r="E6" s="55" t="s">
        <v>19</v>
      </c>
      <c r="F6" s="9"/>
      <c r="G6" s="9"/>
      <c r="H6" s="9"/>
      <c r="I6" s="9"/>
      <c r="J6" s="9"/>
      <c r="K6" s="9"/>
      <c r="L6" s="4"/>
    </row>
    <row r="7" spans="1:14" ht="16" thickBot="1" x14ac:dyDescent="0.4">
      <c r="A7" s="1" t="s">
        <v>15</v>
      </c>
      <c r="B7" s="3"/>
      <c r="C7" s="1" t="s">
        <v>20</v>
      </c>
      <c r="E7" s="1" t="s">
        <v>35</v>
      </c>
      <c r="G7" s="55" t="s">
        <v>34</v>
      </c>
      <c r="I7" s="1" t="s">
        <v>14</v>
      </c>
      <c r="K7" s="54"/>
      <c r="L7" s="54"/>
    </row>
    <row r="8" spans="1:14" x14ac:dyDescent="0.35">
      <c r="A8" s="1" t="s">
        <v>16</v>
      </c>
      <c r="B8" s="8">
        <v>1</v>
      </c>
      <c r="C8" s="56">
        <f>SUMIF(CodeArchi,B8,FlussiArchi)</f>
        <v>290</v>
      </c>
      <c r="D8" s="13" t="s">
        <v>21</v>
      </c>
      <c r="E8" s="57">
        <f>SUMIF(TesteArchi,B8,FlussiArchi)</f>
        <v>0</v>
      </c>
      <c r="F8" s="13" t="s">
        <v>0</v>
      </c>
      <c r="G8" s="5">
        <f>C8-E8</f>
        <v>290</v>
      </c>
      <c r="H8" s="13" t="s">
        <v>0</v>
      </c>
      <c r="I8" s="59">
        <v>290</v>
      </c>
      <c r="J8" s="36" t="s">
        <v>28</v>
      </c>
      <c r="K8" s="19"/>
      <c r="L8" s="19"/>
    </row>
    <row r="9" spans="1:14" x14ac:dyDescent="0.35">
      <c r="B9" s="8">
        <v>2</v>
      </c>
      <c r="C9" s="56">
        <f>SUMIF(CodeArchi,B9,FlussiArchi)</f>
        <v>150</v>
      </c>
      <c r="D9" s="13" t="s">
        <v>21</v>
      </c>
      <c r="E9" s="57">
        <f>SUMIF(TesteArchi,B9,FlussiArchi)</f>
        <v>150</v>
      </c>
      <c r="F9" s="13" t="s">
        <v>0</v>
      </c>
      <c r="G9" s="5">
        <f t="shared" ref="G9:G14" si="0">C9-E9</f>
        <v>0</v>
      </c>
      <c r="H9" s="13" t="s">
        <v>0</v>
      </c>
      <c r="I9" s="60">
        <v>0</v>
      </c>
      <c r="J9" s="36" t="s">
        <v>28</v>
      </c>
      <c r="K9" s="19"/>
      <c r="L9" s="19"/>
    </row>
    <row r="10" spans="1:14" x14ac:dyDescent="0.35">
      <c r="B10" s="8">
        <v>3</v>
      </c>
      <c r="C10" s="56">
        <f>SUMIF(CodeArchi,B10,FlussiArchi)</f>
        <v>140</v>
      </c>
      <c r="D10" s="13" t="s">
        <v>21</v>
      </c>
      <c r="E10" s="57">
        <f>SUMIF(TesteArchi,B10,FlussiArchi)</f>
        <v>140</v>
      </c>
      <c r="F10" s="13" t="s">
        <v>0</v>
      </c>
      <c r="G10" s="5">
        <f t="shared" si="0"/>
        <v>0</v>
      </c>
      <c r="H10" s="13" t="s">
        <v>0</v>
      </c>
      <c r="I10" s="60">
        <v>0</v>
      </c>
      <c r="J10" s="36" t="s">
        <v>28</v>
      </c>
      <c r="K10" s="19"/>
      <c r="L10" s="19"/>
    </row>
    <row r="11" spans="1:14" x14ac:dyDescent="0.35">
      <c r="B11" s="8">
        <v>4</v>
      </c>
      <c r="C11" s="56">
        <f>SUMIF(CodeArchi,B11,FlussiArchi)</f>
        <v>0</v>
      </c>
      <c r="D11" s="13" t="s">
        <v>21</v>
      </c>
      <c r="E11" s="57">
        <f>SUMIF(TesteArchi,B11,FlussiArchi)</f>
        <v>90</v>
      </c>
      <c r="F11" s="13" t="s">
        <v>0</v>
      </c>
      <c r="G11" s="5">
        <f t="shared" si="0"/>
        <v>-90</v>
      </c>
      <c r="H11" s="13" t="s">
        <v>0</v>
      </c>
      <c r="I11" s="60">
        <v>-90</v>
      </c>
      <c r="J11" s="36" t="s">
        <v>28</v>
      </c>
      <c r="K11" s="19"/>
      <c r="L11" s="19"/>
    </row>
    <row r="12" spans="1:14" x14ac:dyDescent="0.35">
      <c r="B12" s="8">
        <v>5</v>
      </c>
      <c r="C12" s="56">
        <f>SUMIF(CodeArchi,B12,FlussiArchi)</f>
        <v>0</v>
      </c>
      <c r="D12" s="13" t="s">
        <v>21</v>
      </c>
      <c r="E12" s="57">
        <f>SUMIF(TesteArchi,B12,FlussiArchi)</f>
        <v>80</v>
      </c>
      <c r="F12" s="13" t="s">
        <v>0</v>
      </c>
      <c r="G12" s="5">
        <f t="shared" si="0"/>
        <v>-80</v>
      </c>
      <c r="H12" s="13" t="s">
        <v>0</v>
      </c>
      <c r="I12" s="60">
        <v>-80</v>
      </c>
      <c r="J12" s="36" t="s">
        <v>28</v>
      </c>
      <c r="K12" s="19"/>
      <c r="L12" s="19"/>
    </row>
    <row r="13" spans="1:14" x14ac:dyDescent="0.35">
      <c r="B13" s="8">
        <v>6</v>
      </c>
      <c r="C13" s="56">
        <f>SUMIF(CodeArchi,B13,FlussiArchi)</f>
        <v>0</v>
      </c>
      <c r="D13" s="13" t="s">
        <v>21</v>
      </c>
      <c r="E13" s="57">
        <f>SUMIF(TesteArchi,B13,FlussiArchi)</f>
        <v>50</v>
      </c>
      <c r="F13" s="13" t="s">
        <v>0</v>
      </c>
      <c r="G13" s="5">
        <f t="shared" si="0"/>
        <v>-50</v>
      </c>
      <c r="H13" s="13" t="s">
        <v>0</v>
      </c>
      <c r="I13" s="60">
        <v>-50</v>
      </c>
      <c r="J13" s="36" t="s">
        <v>28</v>
      </c>
      <c r="K13" s="19"/>
      <c r="L13" s="19"/>
    </row>
    <row r="14" spans="1:14" ht="16" thickBot="1" x14ac:dyDescent="0.4">
      <c r="B14" s="8">
        <v>7</v>
      </c>
      <c r="C14" s="56">
        <f>SUMIF(CodeArchi,B14,FlussiArchi)</f>
        <v>0</v>
      </c>
      <c r="D14" s="13" t="s">
        <v>21</v>
      </c>
      <c r="E14" s="57">
        <f>SUMIF(TesteArchi,B14,FlussiArchi)</f>
        <v>70</v>
      </c>
      <c r="F14" s="13" t="s">
        <v>0</v>
      </c>
      <c r="G14" s="5">
        <f t="shared" si="0"/>
        <v>-70</v>
      </c>
      <c r="H14" s="13" t="s">
        <v>0</v>
      </c>
      <c r="I14" s="61">
        <v>-70</v>
      </c>
      <c r="J14" s="36" t="s">
        <v>28</v>
      </c>
      <c r="K14" s="19"/>
      <c r="L14" s="19"/>
    </row>
    <row r="15" spans="1:14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4" x14ac:dyDescent="0.35">
      <c r="B16" s="3" t="s">
        <v>17</v>
      </c>
      <c r="C16" s="19">
        <v>1</v>
      </c>
      <c r="D16" s="19">
        <v>1</v>
      </c>
      <c r="E16" s="19">
        <v>2</v>
      </c>
      <c r="F16" s="19">
        <v>2</v>
      </c>
      <c r="G16" s="19">
        <v>2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6"/>
    </row>
    <row r="17" spans="1:17" x14ac:dyDescent="0.35">
      <c r="B17" s="3" t="s">
        <v>18</v>
      </c>
      <c r="C17" s="13">
        <v>2</v>
      </c>
      <c r="D17" s="13">
        <v>3</v>
      </c>
      <c r="E17" s="13">
        <v>4</v>
      </c>
      <c r="F17" s="13">
        <v>5</v>
      </c>
      <c r="G17" s="13">
        <v>6</v>
      </c>
      <c r="H17" s="13">
        <v>7</v>
      </c>
      <c r="I17" s="13">
        <v>4</v>
      </c>
      <c r="J17" s="13">
        <v>5</v>
      </c>
      <c r="K17" s="13">
        <v>6</v>
      </c>
      <c r="L17" s="13">
        <v>7</v>
      </c>
      <c r="M17" s="30"/>
      <c r="Q17"/>
    </row>
    <row r="18" spans="1:17" ht="16" thickBot="1" x14ac:dyDescent="0.4">
      <c r="A18" s="1" t="s">
        <v>12</v>
      </c>
      <c r="C18" s="13" t="s">
        <v>4</v>
      </c>
      <c r="D18" s="13" t="s">
        <v>5</v>
      </c>
      <c r="E18" s="13" t="s">
        <v>23</v>
      </c>
      <c r="F18" s="13" t="s">
        <v>6</v>
      </c>
      <c r="G18" s="13" t="s">
        <v>9</v>
      </c>
      <c r="H18" s="13" t="s">
        <v>10</v>
      </c>
      <c r="I18" s="13" t="s">
        <v>7</v>
      </c>
      <c r="J18" s="13" t="s">
        <v>11</v>
      </c>
      <c r="K18" s="13" t="s">
        <v>24</v>
      </c>
      <c r="L18" s="13" t="s">
        <v>25</v>
      </c>
    </row>
    <row r="19" spans="1:17" ht="17.5" thickTop="1" thickBot="1" x14ac:dyDescent="0.45">
      <c r="A19" s="1" t="s">
        <v>13</v>
      </c>
      <c r="C19" s="33">
        <v>150</v>
      </c>
      <c r="D19" s="34">
        <v>140</v>
      </c>
      <c r="E19" s="34">
        <v>90</v>
      </c>
      <c r="F19" s="34">
        <v>60</v>
      </c>
      <c r="G19" s="34">
        <v>0</v>
      </c>
      <c r="H19" s="34">
        <v>0</v>
      </c>
      <c r="I19" s="34">
        <v>0</v>
      </c>
      <c r="J19" s="34">
        <v>20</v>
      </c>
      <c r="K19" s="34">
        <v>50</v>
      </c>
      <c r="L19" s="35">
        <v>70</v>
      </c>
      <c r="M19" s="36" t="s">
        <v>28</v>
      </c>
    </row>
    <row r="20" spans="1:17" ht="16.5" thickTop="1" thickBot="1" x14ac:dyDescent="0.4">
      <c r="C20" s="58" t="s">
        <v>27</v>
      </c>
      <c r="D20" s="58" t="s">
        <v>27</v>
      </c>
      <c r="E20" s="58" t="s">
        <v>27</v>
      </c>
      <c r="F20" s="58" t="s">
        <v>27</v>
      </c>
      <c r="G20" s="58" t="s">
        <v>27</v>
      </c>
      <c r="H20" s="58" t="s">
        <v>27</v>
      </c>
      <c r="I20" s="58" t="s">
        <v>27</v>
      </c>
      <c r="J20" s="58" t="s">
        <v>27</v>
      </c>
      <c r="K20" s="58" t="s">
        <v>27</v>
      </c>
      <c r="L20" s="58" t="s">
        <v>27</v>
      </c>
    </row>
    <row r="21" spans="1:17" s="38" customFormat="1" ht="17" thickBot="1" x14ac:dyDescent="0.45">
      <c r="A21" s="1" t="s">
        <v>26</v>
      </c>
      <c r="B21" s="37"/>
      <c r="C21" s="10">
        <v>150</v>
      </c>
      <c r="D21" s="11">
        <v>150</v>
      </c>
      <c r="E21" s="11">
        <v>1000</v>
      </c>
      <c r="F21" s="11">
        <v>1000</v>
      </c>
      <c r="G21" s="11">
        <v>1000</v>
      </c>
      <c r="H21" s="11">
        <v>1000</v>
      </c>
      <c r="I21" s="11">
        <v>1000</v>
      </c>
      <c r="J21" s="11">
        <v>1000</v>
      </c>
      <c r="K21" s="11">
        <v>1000</v>
      </c>
      <c r="L21" s="12">
        <v>1000</v>
      </c>
      <c r="M21" s="36" t="s">
        <v>28</v>
      </c>
      <c r="N21" s="36"/>
      <c r="O21" s="36"/>
      <c r="P21" s="36"/>
      <c r="Q21" s="36"/>
    </row>
    <row r="22" spans="1:17" s="38" customFormat="1" x14ac:dyDescent="0.35">
      <c r="A22" s="36"/>
      <c r="B22" s="36"/>
      <c r="E22" s="14"/>
      <c r="F22" s="14"/>
      <c r="I22" s="14"/>
      <c r="J22" s="14"/>
      <c r="K22" s="14"/>
      <c r="L22" s="14"/>
      <c r="M22" s="36"/>
      <c r="N22" s="36"/>
      <c r="O22" s="36"/>
      <c r="P22" s="36"/>
      <c r="Q22" s="36"/>
    </row>
    <row r="23" spans="1:17" s="38" customFormat="1" x14ac:dyDescent="0.35">
      <c r="A23" s="36"/>
      <c r="B23" s="36"/>
      <c r="E23" s="39"/>
      <c r="F23" s="39"/>
      <c r="I23" s="39"/>
      <c r="J23" s="39"/>
      <c r="K23" s="39"/>
      <c r="L23" s="39"/>
      <c r="M23" s="36"/>
      <c r="N23" s="36"/>
      <c r="O23" s="36"/>
      <c r="P23" s="36"/>
      <c r="Q23" s="36"/>
    </row>
    <row r="24" spans="1:17" s="38" customFormat="1" x14ac:dyDescent="0.35">
      <c r="A24" s="36"/>
      <c r="B24" s="36"/>
      <c r="E24" s="36"/>
      <c r="F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s="38" customFormat="1" x14ac:dyDescent="0.35">
      <c r="A25" s="36"/>
      <c r="B25" s="36"/>
      <c r="E25" s="36"/>
      <c r="F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s="38" customFormat="1" x14ac:dyDescent="0.35">
      <c r="A26" s="40"/>
      <c r="B26" s="36"/>
      <c r="E26" s="36"/>
      <c r="F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s="38" customFormat="1" x14ac:dyDescent="0.35">
      <c r="A27" s="36"/>
      <c r="B27" s="36"/>
      <c r="E27" s="41"/>
      <c r="F27" s="41"/>
      <c r="I27" s="41"/>
      <c r="J27" s="41"/>
      <c r="K27" s="41"/>
      <c r="L27" s="41"/>
      <c r="M27" s="36"/>
      <c r="N27" s="36"/>
      <c r="O27" s="36"/>
      <c r="P27" s="36"/>
      <c r="Q27" s="36"/>
    </row>
    <row r="28" spans="1:17" s="38" customFormat="1" x14ac:dyDescent="0.35">
      <c r="A28" s="36"/>
      <c r="B28" s="36"/>
      <c r="E28" s="42"/>
      <c r="F28" s="42"/>
      <c r="I28" s="42"/>
      <c r="J28" s="42"/>
      <c r="K28" s="42"/>
      <c r="L28" s="42"/>
      <c r="M28" s="36"/>
      <c r="N28" s="36"/>
      <c r="O28" s="36"/>
      <c r="P28" s="36"/>
      <c r="Q28" s="36"/>
    </row>
    <row r="29" spans="1:17" s="38" customFormat="1" x14ac:dyDescent="0.35">
      <c r="A29" s="40"/>
      <c r="B29" s="36"/>
      <c r="E29" s="36"/>
      <c r="F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s="38" customFormat="1" x14ac:dyDescent="0.35">
      <c r="A30" s="36"/>
      <c r="B30" s="36"/>
      <c r="E30" s="36"/>
      <c r="F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s="38" customFormat="1" x14ac:dyDescent="0.35">
      <c r="A31" s="36"/>
      <c r="B31" s="36"/>
      <c r="E31" s="36"/>
      <c r="F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7" s="38" customFormat="1" x14ac:dyDescent="0.3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s="38" customFormat="1" x14ac:dyDescent="0.3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s="38" customFormat="1" x14ac:dyDescent="0.3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1:17" s="38" customFormat="1" x14ac:dyDescent="0.3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 s="38" customFormat="1" x14ac:dyDescent="0.3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40" spans="1:17" x14ac:dyDescent="0.35">
      <c r="N40"/>
      <c r="O40"/>
      <c r="P40"/>
      <c r="Q40"/>
    </row>
    <row r="41" spans="1:17" x14ac:dyDescent="0.35">
      <c r="N41"/>
      <c r="O41"/>
      <c r="P41"/>
      <c r="Q41"/>
    </row>
    <row r="42" spans="1:17" x14ac:dyDescent="0.35">
      <c r="N42"/>
      <c r="O42"/>
      <c r="P42"/>
      <c r="Q42"/>
    </row>
    <row r="43" spans="1:17" x14ac:dyDescent="0.35">
      <c r="N43"/>
      <c r="O43"/>
      <c r="P43"/>
      <c r="Q43"/>
    </row>
    <row r="44" spans="1:17" x14ac:dyDescent="0.35">
      <c r="N44"/>
      <c r="O44"/>
      <c r="P44"/>
      <c r="Q44"/>
    </row>
    <row r="45" spans="1:17" x14ac:dyDescent="0.35">
      <c r="N45"/>
      <c r="O45"/>
      <c r="P45"/>
      <c r="Q45"/>
    </row>
    <row r="46" spans="1:17" x14ac:dyDescent="0.35">
      <c r="L46"/>
      <c r="M46"/>
      <c r="N46"/>
      <c r="O46"/>
      <c r="P46"/>
      <c r="Q46"/>
    </row>
    <row r="47" spans="1:17" x14ac:dyDescent="0.35">
      <c r="L47"/>
      <c r="M47"/>
      <c r="N47"/>
      <c r="O47"/>
      <c r="P47"/>
      <c r="Q47"/>
    </row>
    <row r="48" spans="1:17" x14ac:dyDescent="0.35">
      <c r="Q48"/>
    </row>
    <row r="49" spans="17:17" x14ac:dyDescent="0.35">
      <c r="Q49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24</vt:i4>
      </vt:variant>
    </vt:vector>
  </HeadingPairs>
  <TitlesOfParts>
    <vt:vector size="27" baseType="lpstr">
      <vt:lpstr>Matrice Incidenza</vt:lpstr>
      <vt:lpstr>Matrice Adiacenza</vt:lpstr>
      <vt:lpstr>Lista Archi</vt:lpstr>
      <vt:lpstr>'Lista Archi'!CapacitàArchi</vt:lpstr>
      <vt:lpstr>'Matrice Incidenza'!CapacitàArchi</vt:lpstr>
      <vt:lpstr>'Lista Archi'!CodeArchi</vt:lpstr>
      <vt:lpstr>'Lista Archi'!CostiArchi</vt:lpstr>
      <vt:lpstr>'Matrice Incidenza'!CostiArchi</vt:lpstr>
      <vt:lpstr>'Matrice Adiacenza'!Costo_Totale</vt:lpstr>
      <vt:lpstr>'Lista Archi'!CostoTotale</vt:lpstr>
      <vt:lpstr>'Matrice Incidenza'!CostoTotale</vt:lpstr>
      <vt:lpstr>'Lista Archi'!Divergenze</vt:lpstr>
      <vt:lpstr>'Matrice Adiacenza'!Divergenze</vt:lpstr>
      <vt:lpstr>'Matrice Incidenza'!Divergenze</vt:lpstr>
      <vt:lpstr>'Lista Archi'!FlussiArchi</vt:lpstr>
      <vt:lpstr>'Matrice Incidenza'!FlussiArchi</vt:lpstr>
      <vt:lpstr>'Lista Archi'!FlussiEntranti</vt:lpstr>
      <vt:lpstr>'Matrice Adiacenza'!FlussiEntranti</vt:lpstr>
      <vt:lpstr>'Lista Archi'!FlussiUscenti</vt:lpstr>
      <vt:lpstr>'Matrice Adiacenza'!FlussiUscenti</vt:lpstr>
      <vt:lpstr>'Lista Archi'!Forniture_Domande</vt:lpstr>
      <vt:lpstr>'Matrice Adiacenza'!Forniture_Domande</vt:lpstr>
      <vt:lpstr>'Matrice Incidenza'!Forniture_Domande</vt:lpstr>
      <vt:lpstr>'Matrice Adiacenza'!MatriceCapacità</vt:lpstr>
      <vt:lpstr>'Matrice Adiacenza'!MatriceCosti</vt:lpstr>
      <vt:lpstr>'Matrice Adiacenza'!MatriceFlussi</vt:lpstr>
      <vt:lpstr>'Lista Archi'!TesteArchi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Giordani</dc:creator>
  <cp:lastModifiedBy>Lorenzo Giordani</cp:lastModifiedBy>
  <dcterms:created xsi:type="dcterms:W3CDTF">2002-10-15T08:37:52Z</dcterms:created>
  <dcterms:modified xsi:type="dcterms:W3CDTF">2018-01-13T16:39:00Z</dcterms:modified>
</cp:coreProperties>
</file>