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\Documents\Università\Ricerca Operativa\EsempioCamminoMinimo\"/>
    </mc:Choice>
  </mc:AlternateContent>
  <bookViews>
    <workbookView xWindow="410" yWindow="90" windowWidth="8420" windowHeight="4970"/>
  </bookViews>
  <sheets>
    <sheet name="Matrice Incidenza" sheetId="2" r:id="rId1"/>
    <sheet name="Matrice Adiacenza" sheetId="4" r:id="rId2"/>
    <sheet name="Lista Archi" sheetId="5" r:id="rId3"/>
  </sheets>
  <definedNames>
    <definedName name="CodeArchi" localSheetId="2">'Lista Archi'!$C$18:$Z$18</definedName>
    <definedName name="CostiArchi" localSheetId="2">'Lista Archi'!$C$4:$Z$4</definedName>
    <definedName name="CostiArchi" localSheetId="0">'Matrice Incidenza'!$C$4:$Z$4</definedName>
    <definedName name="CostoTotale" localSheetId="2">'Lista Archi'!$AA$4</definedName>
    <definedName name="CostoTotale" localSheetId="1">'Matrice Adiacenza'!$L$4</definedName>
    <definedName name="CostoTotale" localSheetId="0">'Matrice Incidenza'!$AA$4</definedName>
    <definedName name="Divergenze" localSheetId="2">'Lista Archi'!$G$8:$G$16</definedName>
    <definedName name="Divergenze" localSheetId="1">'Matrice Adiacenza'!$N$28:$N$36</definedName>
    <definedName name="Divergenze" localSheetId="0">'Matrice Incidenza'!$AA$8:$AA$16</definedName>
    <definedName name="FlussiArchi" localSheetId="2">'Lista Archi'!$C$21:$Z$21</definedName>
    <definedName name="FlussiArchi" localSheetId="0">'Matrice Incidenza'!$C$20:$Z$20</definedName>
    <definedName name="FlussiEntranti" localSheetId="2">'Lista Archi'!$E$8:$E$16</definedName>
    <definedName name="FlussiEntranti" localSheetId="1">'Matrice Adiacenza'!$C$37:$K$37</definedName>
    <definedName name="FlussiUscenti" localSheetId="2">'Lista Archi'!$C$8:$C$16</definedName>
    <definedName name="FlussiUscenti" localSheetId="1">'Matrice Adiacenza'!$L$28:$L$36</definedName>
    <definedName name="Forniture_Domande" localSheetId="2">'Lista Archi'!$I$8:$I$16</definedName>
    <definedName name="Forniture_Domande" localSheetId="1">'Matrice Adiacenza'!$P$28:$P$36</definedName>
    <definedName name="Forniture_Domande" localSheetId="0">'Matrice Incidenza'!$AC$8:$AC$16</definedName>
    <definedName name="MatriceCosti" localSheetId="1">'Matrice Adiacenza'!$C$4:$K$12</definedName>
    <definedName name="MatriceFlussi" localSheetId="1">'Matrice Adiacenza'!$C$28:$K$36</definedName>
    <definedName name="solver_adj" localSheetId="2" hidden="1">'Lista Archi'!$C$21:$Z$21</definedName>
    <definedName name="solver_adj" localSheetId="1" hidden="1">'Matrice Adiacenza'!$C$28:$K$36</definedName>
    <definedName name="solver_adj" localSheetId="0" hidden="1">'Matrice Incidenza'!$C$20:$Z$20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1" hidden="1">1</definedName>
    <definedName name="solver_drv" localSheetId="0" hidden="1">1</definedName>
    <definedName name="solver_eng" localSheetId="2" hidden="1">2</definedName>
    <definedName name="solver_eng" localSheetId="1" hidden="1">2</definedName>
    <definedName name="solver_eng" localSheetId="0" hidden="1">2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itr" localSheetId="2" hidden="1">10000</definedName>
    <definedName name="solver_itr" localSheetId="1" hidden="1">10000</definedName>
    <definedName name="solver_itr" localSheetId="0" hidden="1">10000</definedName>
    <definedName name="solver_lhs1" localSheetId="2" hidden="1">'Lista Archi'!$G$8:$G$16</definedName>
    <definedName name="solver_lhs1" localSheetId="1" hidden="1">'Matrice Adiacenza'!$N$28:$N$36</definedName>
    <definedName name="solver_lhs1" localSheetId="0" hidden="1">'Matrice Incidenza'!$AA$8:$AA$16</definedName>
    <definedName name="solver_lhs2" localSheetId="2" hidden="1">'Lista Archi'!$C$21:$Z$21</definedName>
    <definedName name="solver_lhs2" localSheetId="1" hidden="1">'Matrice Adiacenza'!$C$28:$K$28</definedName>
    <definedName name="solver_lhs2" localSheetId="0" hidden="1">'Matrice Incidenza'!$C$20:$Z$20</definedName>
    <definedName name="solver_lhs3" localSheetId="2" hidden="1">'Lista Archi'!$C$21:$Z$21</definedName>
    <definedName name="solver_lhs3" localSheetId="1" hidden="1">'Matrice Adiacenza'!$C$28:$K$28</definedName>
    <definedName name="solver_lhs3" localSheetId="0" hidden="1">'Matrice Incidenza'!$C$20:$Z$20</definedName>
    <definedName name="solver_lin" localSheetId="2" hidden="1">1</definedName>
    <definedName name="solver_lin" localSheetId="1" hidden="1">1</definedName>
    <definedName name="solver_lin" localSheetId="0" hidden="1">1</definedName>
    <definedName name="solver_mip" localSheetId="2" hidden="1">2147483647</definedName>
    <definedName name="solver_mip" localSheetId="1" hidden="1">2147483647</definedName>
    <definedName name="solver_mip" localSheetId="0" hidden="1">2147483647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rt" localSheetId="2" hidden="1">0.075</definedName>
    <definedName name="solver_mrt" localSheetId="1" hidden="1">0.075</definedName>
    <definedName name="solver_mrt" localSheetId="0" hidden="1">0.075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neg" localSheetId="2" hidden="1">1</definedName>
    <definedName name="solver_neg" localSheetId="1" hidden="1">1</definedName>
    <definedName name="solver_neg" localSheetId="0" hidden="1">1</definedName>
    <definedName name="solver_nod" localSheetId="2" hidden="1">2147483647</definedName>
    <definedName name="solver_nod" localSheetId="1" hidden="1">2147483647</definedName>
    <definedName name="solver_nod" localSheetId="0" hidden="1">2147483647</definedName>
    <definedName name="solver_num" localSheetId="2" hidden="1">1</definedName>
    <definedName name="solver_num" localSheetId="1" hidden="1">1</definedName>
    <definedName name="solver_num" localSheetId="0" hidden="1">1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opt" localSheetId="2" hidden="1">'Lista Archi'!$AA$4</definedName>
    <definedName name="solver_opt" localSheetId="1" hidden="1">'Matrice Adiacenza'!$L$4</definedName>
    <definedName name="solver_opt" localSheetId="0" hidden="1">'Matrice Incidenza'!$AA$4</definedName>
    <definedName name="solver_pre" localSheetId="2" hidden="1">0.000001</definedName>
    <definedName name="solver_pre" localSheetId="1" hidden="1">0.000001</definedName>
    <definedName name="solver_pre" localSheetId="0" hidden="1">0.000001</definedName>
    <definedName name="solver_rbv" localSheetId="2" hidden="1">1</definedName>
    <definedName name="solver_rbv" localSheetId="1" hidden="1">1</definedName>
    <definedName name="solver_rbv" localSheetId="0" hidden="1">1</definedName>
    <definedName name="solver_rel1" localSheetId="2" hidden="1">2</definedName>
    <definedName name="solver_rel1" localSheetId="1" hidden="1">2</definedName>
    <definedName name="solver_rel1" localSheetId="0" hidden="1">2</definedName>
    <definedName name="solver_rel2" localSheetId="2" hidden="1">3</definedName>
    <definedName name="solver_rel2" localSheetId="1" hidden="1">3</definedName>
    <definedName name="solver_rel2" localSheetId="0" hidden="1">3</definedName>
    <definedName name="solver_rel3" localSheetId="2" hidden="1">3</definedName>
    <definedName name="solver_rel3" localSheetId="1" hidden="1">3</definedName>
    <definedName name="solver_rel3" localSheetId="0" hidden="1">3</definedName>
    <definedName name="solver_rhs1" localSheetId="2" hidden="1">'Lista Archi'!$I$8:$I$16</definedName>
    <definedName name="solver_rhs1" localSheetId="1" hidden="1">'Matrice Adiacenza'!$P$28:$P$36</definedName>
    <definedName name="solver_rhs1" localSheetId="0" hidden="1">'Matrice Incidenza'!$AC$8:$AC$16</definedName>
    <definedName name="solver_rhs2" localSheetId="2" hidden="1">0</definedName>
    <definedName name="solver_rhs2" localSheetId="1" hidden="1">0</definedName>
    <definedName name="solver_rhs2" localSheetId="0" hidden="1">0</definedName>
    <definedName name="solver_rhs3" localSheetId="2" hidden="1">0</definedName>
    <definedName name="solver_rhs3" localSheetId="1" hidden="1">0</definedName>
    <definedName name="solver_rhs3" localSheetId="0" hidden="1">0</definedName>
    <definedName name="solver_rlx" localSheetId="2" hidden="1">2</definedName>
    <definedName name="solver_rlx" localSheetId="1" hidden="1">2</definedName>
    <definedName name="solver_rlx" localSheetId="0" hidden="1">2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scl" localSheetId="2" hidden="1">2</definedName>
    <definedName name="solver_scl" localSheetId="1" hidden="1">2</definedName>
    <definedName name="solver_scl" localSheetId="0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tim" localSheetId="2" hidden="1">100</definedName>
    <definedName name="solver_tim" localSheetId="1" hidden="1">100</definedName>
    <definedName name="solver_tim" localSheetId="0" hidden="1">100</definedName>
    <definedName name="solver_tmp" localSheetId="2" hidden="1">'Lista Archi'!$C$26:$Z$26</definedName>
    <definedName name="solver_tmp" localSheetId="1" hidden="1">'Matrice Adiacenza'!$C$33:$K$33</definedName>
    <definedName name="solver_tmp" localSheetId="0" hidden="1">'Matrice Incidenza'!$C$25:$Z$25</definedName>
    <definedName name="solver_tol" localSheetId="2" hidden="1">0.00000001</definedName>
    <definedName name="solver_tol" localSheetId="1" hidden="1">0.00000001</definedName>
    <definedName name="solver_tol" localSheetId="0" hidden="1">0.00000001</definedName>
    <definedName name="solver_typ" localSheetId="2" hidden="1">2</definedName>
    <definedName name="solver_typ" localSheetId="1" hidden="1">2</definedName>
    <definedName name="solver_typ" localSheetId="0" hidden="1">2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er" localSheetId="2" hidden="1">3</definedName>
    <definedName name="solver_ver" localSheetId="1" hidden="1">3</definedName>
    <definedName name="solver_ver" localSheetId="0" hidden="1">3</definedName>
    <definedName name="TesteArchi" localSheetId="2">'Lista Archi'!$C$19:$Z$19</definedName>
  </definedNames>
  <calcPr calcId="171027"/>
</workbook>
</file>

<file path=xl/calcChain.xml><?xml version="1.0" encoding="utf-8"?>
<calcChain xmlns="http://schemas.openxmlformats.org/spreadsheetml/2006/main">
  <c r="AA4" i="5" l="1"/>
  <c r="E9" i="5"/>
  <c r="E10" i="5"/>
  <c r="E11" i="5"/>
  <c r="E12" i="5"/>
  <c r="E13" i="5"/>
  <c r="E14" i="5"/>
  <c r="E15" i="5"/>
  <c r="E16" i="5"/>
  <c r="E8" i="5"/>
  <c r="C9" i="5"/>
  <c r="C10" i="5"/>
  <c r="C11" i="5"/>
  <c r="C12" i="5"/>
  <c r="C13" i="5"/>
  <c r="C14" i="5"/>
  <c r="C15" i="5"/>
  <c r="C16" i="5"/>
  <c r="C8" i="5"/>
  <c r="G10" i="5"/>
  <c r="L36" i="4"/>
  <c r="K37" i="4"/>
  <c r="L35" i="4"/>
  <c r="J37" i="4"/>
  <c r="L34" i="4"/>
  <c r="I37" i="4"/>
  <c r="L33" i="4"/>
  <c r="H37" i="4"/>
  <c r="L32" i="4"/>
  <c r="G37" i="4"/>
  <c r="L31" i="4"/>
  <c r="F37" i="4"/>
  <c r="L30" i="4"/>
  <c r="E37" i="4"/>
  <c r="L29" i="4"/>
  <c r="D37" i="4"/>
  <c r="L28" i="4"/>
  <c r="C37" i="4"/>
  <c r="L4" i="4"/>
  <c r="AA4" i="2"/>
  <c r="AA9" i="2"/>
  <c r="AA10" i="2"/>
  <c r="AA11" i="2"/>
  <c r="AA12" i="2"/>
  <c r="AA13" i="2"/>
  <c r="AA14" i="2"/>
  <c r="AA15" i="2"/>
  <c r="AA16" i="2"/>
  <c r="AA8" i="2"/>
  <c r="G9" i="5" l="1"/>
  <c r="G15" i="5"/>
  <c r="G11" i="5"/>
  <c r="G16" i="5"/>
  <c r="G8" i="5"/>
  <c r="N32" i="4"/>
  <c r="N28" i="4"/>
  <c r="N33" i="4"/>
  <c r="N31" i="4"/>
  <c r="N34" i="4"/>
  <c r="N36" i="4"/>
  <c r="N30" i="4"/>
  <c r="N29" i="4"/>
  <c r="N35" i="4"/>
  <c r="G13" i="5"/>
  <c r="G12" i="5"/>
  <c r="G14" i="5"/>
</calcChain>
</file>

<file path=xl/sharedStrings.xml><?xml version="1.0" encoding="utf-8"?>
<sst xmlns="http://schemas.openxmlformats.org/spreadsheetml/2006/main" count="201" uniqueCount="46">
  <si>
    <t>=</t>
  </si>
  <si>
    <t>Flussi uscenti</t>
  </si>
  <si>
    <t>Costo Totale</t>
  </si>
  <si>
    <t>Flussi entranti</t>
  </si>
  <si>
    <t>(1, 2)</t>
  </si>
  <si>
    <t>(1, 3)</t>
  </si>
  <si>
    <t>(2, 5)</t>
  </si>
  <si>
    <t>(3, 4)</t>
  </si>
  <si>
    <r>
      <t xml:space="preserve">Costi archi, </t>
    </r>
    <r>
      <rPr>
        <b/>
        <i/>
        <sz val="12"/>
        <rFont val="Arial"/>
        <family val="2"/>
      </rPr>
      <t>c</t>
    </r>
    <r>
      <rPr>
        <i/>
        <vertAlign val="subscript"/>
        <sz val="12"/>
        <rFont val="Arial"/>
        <family val="2"/>
      </rPr>
      <t>ij</t>
    </r>
  </si>
  <si>
    <t>(1, 4)</t>
  </si>
  <si>
    <t>(2, 3)</t>
  </si>
  <si>
    <t>(2, 6)</t>
  </si>
  <si>
    <t>(2, 7)</t>
  </si>
  <si>
    <t>(3, 1)</t>
  </si>
  <si>
    <t>(3, 2)</t>
  </si>
  <si>
    <t>(3, 5)</t>
  </si>
  <si>
    <t>(4, 3)</t>
  </si>
  <si>
    <t>(4, 6)</t>
  </si>
  <si>
    <t>(4, 7)</t>
  </si>
  <si>
    <t>(5, 6)</t>
  </si>
  <si>
    <t>(5, 8)</t>
  </si>
  <si>
    <t>(6, 7)</t>
  </si>
  <si>
    <t>(6, 8)</t>
  </si>
  <si>
    <t>(6, 9)</t>
  </si>
  <si>
    <t>(7, 6)</t>
  </si>
  <si>
    <t>(7, 9)</t>
  </si>
  <si>
    <t>(8, 6)</t>
  </si>
  <si>
    <t>(8, 9)</t>
  </si>
  <si>
    <t>(9, 7)</t>
  </si>
  <si>
    <t>Variabili</t>
  </si>
  <si>
    <t>Endpower: un esempio di problema di Cammino Minimo</t>
  </si>
  <si>
    <r>
      <t>Flusso archi, x</t>
    </r>
    <r>
      <rPr>
        <i/>
        <vertAlign val="subscript"/>
        <sz val="12"/>
        <rFont val="Arial"/>
        <family val="2"/>
      </rPr>
      <t>ij</t>
    </r>
  </si>
  <si>
    <t>Forniture/Domande</t>
  </si>
  <si>
    <t>Bilanciamento</t>
  </si>
  <si>
    <t>ai nodi</t>
  </si>
  <si>
    <t>coda</t>
  </si>
  <si>
    <t>testa</t>
  </si>
  <si>
    <t>Flussi</t>
  </si>
  <si>
    <t>uscenti</t>
  </si>
  <si>
    <t>entranti</t>
  </si>
  <si>
    <t>-</t>
  </si>
  <si>
    <t>Matrice di</t>
  </si>
  <si>
    <t>incidenza</t>
  </si>
  <si>
    <t>adiacenza</t>
  </si>
  <si>
    <r>
      <t>Lista archi, (</t>
    </r>
    <r>
      <rPr>
        <b/>
        <i/>
        <sz val="12"/>
        <rFont val="Arial"/>
        <family val="2"/>
      </rPr>
      <t>i</t>
    </r>
    <r>
      <rPr>
        <b/>
        <sz val="12"/>
        <rFont val="Arial"/>
        <family val="2"/>
      </rPr>
      <t xml:space="preserve">, </t>
    </r>
    <r>
      <rPr>
        <b/>
        <i/>
        <sz val="12"/>
        <rFont val="Arial"/>
        <family val="2"/>
      </rPr>
      <t>j</t>
    </r>
    <r>
      <rPr>
        <b/>
        <sz val="12"/>
        <rFont val="Arial"/>
        <family val="2"/>
      </rPr>
      <t>)</t>
    </r>
  </si>
  <si>
    <t>Divergenze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</si>
</sst>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vertAlign val="subscript"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2" fontId="2" fillId="0" borderId="0" xfId="0" applyNumberFormat="1" applyFont="1"/>
    <xf numFmtId="2" fontId="1" fillId="0" borderId="0" xfId="0" applyNumberFormat="1" applyFont="1"/>
    <xf numFmtId="2" fontId="2" fillId="0" borderId="1" xfId="0" applyNumberFormat="1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2" fillId="0" borderId="0" xfId="0" applyNumberFormat="1" applyFont="1" applyBorder="1"/>
    <xf numFmtId="1" fontId="2" fillId="0" borderId="0" xfId="0" applyNumberFormat="1" applyFont="1"/>
    <xf numFmtId="1" fontId="2" fillId="0" borderId="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Fill="1" applyBorder="1"/>
    <xf numFmtId="1" fontId="2" fillId="0" borderId="5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2" fillId="0" borderId="0" xfId="0" applyNumberFormat="1" applyFont="1" applyBorder="1"/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2" fillId="0" borderId="18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quotePrefix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right"/>
    </xf>
    <xf numFmtId="2" fontId="2" fillId="0" borderId="21" xfId="0" applyNumberFormat="1" applyFont="1" applyBorder="1"/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2" fontId="2" fillId="0" borderId="16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17" xfId="0" applyNumberFormat="1" applyFont="1" applyFill="1" applyBorder="1" applyAlignment="1">
      <alignment horizontal="center"/>
    </xf>
    <xf numFmtId="2" fontId="2" fillId="0" borderId="16" xfId="0" quotePrefix="1" applyNumberFormat="1" applyFont="1" applyFill="1" applyBorder="1" applyAlignment="1">
      <alignment horizontal="center"/>
    </xf>
    <xf numFmtId="2" fontId="2" fillId="0" borderId="0" xfId="0" quotePrefix="1" applyNumberFormat="1" applyFont="1" applyFill="1" applyBorder="1" applyAlignment="1">
      <alignment horizontal="center"/>
    </xf>
    <xf numFmtId="2" fontId="2" fillId="0" borderId="17" xfId="0" quotePrefix="1" applyNumberFormat="1" applyFont="1" applyFill="1" applyBorder="1" applyAlignment="1">
      <alignment horizontal="center"/>
    </xf>
    <xf numFmtId="2" fontId="2" fillId="0" borderId="25" xfId="0" applyNumberFormat="1" applyFont="1" applyFill="1" applyBorder="1" applyAlignment="1">
      <alignment horizontal="center"/>
    </xf>
    <xf numFmtId="2" fontId="2" fillId="0" borderId="26" xfId="0" applyNumberFormat="1" applyFont="1" applyFill="1" applyBorder="1" applyAlignment="1">
      <alignment horizontal="center"/>
    </xf>
    <xf numFmtId="2" fontId="2" fillId="0" borderId="27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552450</xdr:colOff>
      <xdr:row>34</xdr:row>
      <xdr:rowOff>107950</xdr:rowOff>
    </xdr:from>
    <xdr:to>
      <xdr:col>73</xdr:col>
      <xdr:colOff>552450</xdr:colOff>
      <xdr:row>35</xdr:row>
      <xdr:rowOff>19050</xdr:rowOff>
    </xdr:to>
    <xdr:sp macro="" textlink="">
      <xdr:nvSpPr>
        <xdr:cNvPr id="2059" name="Linea 11">
          <a:extLst>
            <a:ext uri="{FF2B5EF4-FFF2-40B4-BE49-F238E27FC236}">
              <a16:creationId xmlns:a16="http://schemas.microsoft.com/office/drawing/2014/main" id="{427554B4-A396-4F61-8EFC-560909EB4F19}"/>
            </a:ext>
          </a:extLst>
        </xdr:cNvPr>
        <xdr:cNvSpPr>
          <a:spLocks noChangeShapeType="1"/>
        </xdr:cNvSpPr>
      </xdr:nvSpPr>
      <xdr:spPr bwMode="auto">
        <a:xfrm rot="5400000" flipV="1">
          <a:off x="45227875" y="6937375"/>
          <a:ext cx="10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0</xdr:row>
      <xdr:rowOff>152400</xdr:rowOff>
    </xdr:from>
    <xdr:to>
      <xdr:col>41</xdr:col>
      <xdr:colOff>184150</xdr:colOff>
      <xdr:row>23</xdr:row>
      <xdr:rowOff>0</xdr:rowOff>
    </xdr:to>
    <xdr:grpSp>
      <xdr:nvGrpSpPr>
        <xdr:cNvPr id="2079" name="Gruppo 31">
          <a:extLst>
            <a:ext uri="{FF2B5EF4-FFF2-40B4-BE49-F238E27FC236}">
              <a16:creationId xmlns:a16="http://schemas.microsoft.com/office/drawing/2014/main" id="{B07E61C3-83CA-4A08-82A0-F7727B6ED54A}"/>
            </a:ext>
          </a:extLst>
        </xdr:cNvPr>
        <xdr:cNvGrpSpPr>
          <a:grpSpLocks/>
        </xdr:cNvGrpSpPr>
      </xdr:nvGrpSpPr>
      <xdr:grpSpPr bwMode="auto">
        <a:xfrm>
          <a:off x="19177000" y="152400"/>
          <a:ext cx="6262007" cy="4492171"/>
          <a:chOff x="1921" y="16"/>
          <a:chExt cx="659" cy="473"/>
        </a:xfrm>
      </xdr:grpSpPr>
      <xdr:pic>
        <xdr:nvPicPr>
          <xdr:cNvPr id="2049" name="Immagine 1">
            <a:extLst>
              <a:ext uri="{FF2B5EF4-FFF2-40B4-BE49-F238E27FC236}">
                <a16:creationId xmlns:a16="http://schemas.microsoft.com/office/drawing/2014/main" id="{AA5CEFB8-F72A-43AF-922E-384EEBE19E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21" y="16"/>
            <a:ext cx="659" cy="47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078" name="Gruppo 30">
            <a:extLst>
              <a:ext uri="{FF2B5EF4-FFF2-40B4-BE49-F238E27FC236}">
                <a16:creationId xmlns:a16="http://schemas.microsoft.com/office/drawing/2014/main" id="{2D374703-2E93-47BA-B42A-7D88ED062914}"/>
              </a:ext>
            </a:extLst>
          </xdr:cNvPr>
          <xdr:cNvGrpSpPr>
            <a:grpSpLocks/>
          </xdr:cNvGrpSpPr>
        </xdr:nvGrpSpPr>
        <xdr:grpSpPr bwMode="auto">
          <a:xfrm>
            <a:off x="1968" y="40"/>
            <a:ext cx="570" cy="423"/>
            <a:chOff x="1968" y="40"/>
            <a:chExt cx="570" cy="423"/>
          </a:xfrm>
        </xdr:grpSpPr>
        <xdr:sp macro="" textlink="">
          <xdr:nvSpPr>
            <xdr:cNvPr id="2050" name="Linea 2">
              <a:extLst>
                <a:ext uri="{FF2B5EF4-FFF2-40B4-BE49-F238E27FC236}">
                  <a16:creationId xmlns:a16="http://schemas.microsoft.com/office/drawing/2014/main" id="{EF80CF57-7E78-40F7-A938-B2705CBE4A0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032" y="40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1" name="Linea 3">
              <a:extLst>
                <a:ext uri="{FF2B5EF4-FFF2-40B4-BE49-F238E27FC236}">
                  <a16:creationId xmlns:a16="http://schemas.microsoft.com/office/drawing/2014/main" id="{1D14B75A-2C9D-4CFC-BA80-49E253281435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115" y="444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2" name="Linea 4">
              <a:extLst>
                <a:ext uri="{FF2B5EF4-FFF2-40B4-BE49-F238E27FC236}">
                  <a16:creationId xmlns:a16="http://schemas.microsoft.com/office/drawing/2014/main" id="{E84AE9A6-A748-4E09-9883-07BE5AC61A5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303" y="85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3" name="Linea 5">
              <a:extLst>
                <a:ext uri="{FF2B5EF4-FFF2-40B4-BE49-F238E27FC236}">
                  <a16:creationId xmlns:a16="http://schemas.microsoft.com/office/drawing/2014/main" id="{B8E8B7F3-B662-4DB5-85CD-99CC0326B81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302" y="463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4" name="Linea 6">
              <a:extLst>
                <a:ext uri="{FF2B5EF4-FFF2-40B4-BE49-F238E27FC236}">
                  <a16:creationId xmlns:a16="http://schemas.microsoft.com/office/drawing/2014/main" id="{7053668D-1780-4829-8D75-E26AC082151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107" y="266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5" name="Linea 7">
              <a:extLst>
                <a:ext uri="{FF2B5EF4-FFF2-40B4-BE49-F238E27FC236}">
                  <a16:creationId xmlns:a16="http://schemas.microsoft.com/office/drawing/2014/main" id="{AD28D307-E8B4-4C03-8ED9-5E8580452D79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143" y="245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6" name="Linea 8">
              <a:extLst>
                <a:ext uri="{FF2B5EF4-FFF2-40B4-BE49-F238E27FC236}">
                  <a16:creationId xmlns:a16="http://schemas.microsoft.com/office/drawing/2014/main" id="{58B9F98E-69C6-4108-8308-DE6F26DA6309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142" y="437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7" name="Linea 9">
              <a:extLst>
                <a:ext uri="{FF2B5EF4-FFF2-40B4-BE49-F238E27FC236}">
                  <a16:creationId xmlns:a16="http://schemas.microsoft.com/office/drawing/2014/main" id="{DA6720CA-8BA6-41F5-9002-D4D51302AD39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328" y="435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8" name="Linea 10">
              <a:extLst>
                <a:ext uri="{FF2B5EF4-FFF2-40B4-BE49-F238E27FC236}">
                  <a16:creationId xmlns:a16="http://schemas.microsoft.com/office/drawing/2014/main" id="{1C7BBA98-3EA2-4E79-9363-5FBB5F6090AD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335" y="24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0" name="Linea 12">
              <a:extLst>
                <a:ext uri="{FF2B5EF4-FFF2-40B4-BE49-F238E27FC236}">
                  <a16:creationId xmlns:a16="http://schemas.microsoft.com/office/drawing/2014/main" id="{4C4F4E52-FFBB-4226-BBCF-C55FC611AD5C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532" y="343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1" name="Linea 13">
              <a:extLst>
                <a:ext uri="{FF2B5EF4-FFF2-40B4-BE49-F238E27FC236}">
                  <a16:creationId xmlns:a16="http://schemas.microsoft.com/office/drawing/2014/main" id="{325CEEA4-4320-417B-B9C5-38BCD8F17C4A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313" y="254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2" name="Linea 14">
              <a:extLst>
                <a:ext uri="{FF2B5EF4-FFF2-40B4-BE49-F238E27FC236}">
                  <a16:creationId xmlns:a16="http://schemas.microsoft.com/office/drawing/2014/main" id="{EBD7264C-7F91-44CD-808F-A12B62BDFA51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504" y="358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3" name="Linea 15">
              <a:extLst>
                <a:ext uri="{FF2B5EF4-FFF2-40B4-BE49-F238E27FC236}">
                  <a16:creationId xmlns:a16="http://schemas.microsoft.com/office/drawing/2014/main" id="{B653DF06-C3E0-4E2C-9088-21A2EC4C25E0}"/>
                </a:ext>
              </a:extLst>
            </xdr:cNvPr>
            <xdr:cNvSpPr>
              <a:spLocks noChangeShapeType="1"/>
            </xdr:cNvSpPr>
          </xdr:nvSpPr>
          <xdr:spPr bwMode="auto">
            <a:xfrm rot="9600000" flipV="1">
              <a:off x="2362" y="455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4" name="Linea 16">
              <a:extLst>
                <a:ext uri="{FF2B5EF4-FFF2-40B4-BE49-F238E27FC236}">
                  <a16:creationId xmlns:a16="http://schemas.microsoft.com/office/drawing/2014/main" id="{546124BC-09B9-4578-93EB-BBF64DED2106}"/>
                </a:ext>
              </a:extLst>
            </xdr:cNvPr>
            <xdr:cNvSpPr>
              <a:spLocks noChangeShapeType="1"/>
            </xdr:cNvSpPr>
          </xdr:nvSpPr>
          <xdr:spPr bwMode="auto">
            <a:xfrm rot="9600000" flipV="1">
              <a:off x="2363" y="264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5" name="Linea 17">
              <a:extLst>
                <a:ext uri="{FF2B5EF4-FFF2-40B4-BE49-F238E27FC236}">
                  <a16:creationId xmlns:a16="http://schemas.microsoft.com/office/drawing/2014/main" id="{E478FAC4-15BF-46B2-9830-D5F098C342DA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504" y="166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6" name="Linea 18">
              <a:extLst>
                <a:ext uri="{FF2B5EF4-FFF2-40B4-BE49-F238E27FC236}">
                  <a16:creationId xmlns:a16="http://schemas.microsoft.com/office/drawing/2014/main" id="{8EC37EF5-98D3-4DAE-998A-21543F659B51}"/>
                </a:ext>
              </a:extLst>
            </xdr:cNvPr>
            <xdr:cNvSpPr>
              <a:spLocks noChangeShapeType="1"/>
            </xdr:cNvSpPr>
          </xdr:nvSpPr>
          <xdr:spPr bwMode="auto">
            <a:xfrm rot="10800000" flipV="1">
              <a:off x="1968" y="280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7" name="Linea 19">
              <a:extLst>
                <a:ext uri="{FF2B5EF4-FFF2-40B4-BE49-F238E27FC236}">
                  <a16:creationId xmlns:a16="http://schemas.microsoft.com/office/drawing/2014/main" id="{885432E9-070D-4417-8FCE-A17746ACB6BB}"/>
                </a:ext>
              </a:extLst>
            </xdr:cNvPr>
            <xdr:cNvSpPr>
              <a:spLocks noChangeShapeType="1"/>
            </xdr:cNvSpPr>
          </xdr:nvSpPr>
          <xdr:spPr bwMode="auto">
            <a:xfrm rot="19200000" flipV="1">
              <a:off x="2116" y="107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8" name="Linea 20">
              <a:extLst>
                <a:ext uri="{FF2B5EF4-FFF2-40B4-BE49-F238E27FC236}">
                  <a16:creationId xmlns:a16="http://schemas.microsoft.com/office/drawing/2014/main" id="{28A54E32-6A55-4993-9842-FCA6813F0E92}"/>
                </a:ext>
              </a:extLst>
            </xdr:cNvPr>
            <xdr:cNvSpPr>
              <a:spLocks noChangeShapeType="1"/>
            </xdr:cNvSpPr>
          </xdr:nvSpPr>
          <xdr:spPr bwMode="auto">
            <a:xfrm rot="19200000" flipV="1">
              <a:off x="2314" y="105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9" name="Linea 21">
              <a:extLst>
                <a:ext uri="{FF2B5EF4-FFF2-40B4-BE49-F238E27FC236}">
                  <a16:creationId xmlns:a16="http://schemas.microsoft.com/office/drawing/2014/main" id="{88235388-FA36-4013-9FE2-8B0E18C511A4}"/>
                </a:ext>
              </a:extLst>
            </xdr:cNvPr>
            <xdr:cNvSpPr>
              <a:spLocks noChangeShapeType="1"/>
            </xdr:cNvSpPr>
          </xdr:nvSpPr>
          <xdr:spPr bwMode="auto">
            <a:xfrm rot="19200000" flipV="1">
              <a:off x="2313" y="296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0" name="Linea 22">
              <a:extLst>
                <a:ext uri="{FF2B5EF4-FFF2-40B4-BE49-F238E27FC236}">
                  <a16:creationId xmlns:a16="http://schemas.microsoft.com/office/drawing/2014/main" id="{6D6BEFA4-17BC-4A75-A6DB-A4B9F013E604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2502" y="188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1" name="Linea 23">
              <a:extLst>
                <a:ext uri="{FF2B5EF4-FFF2-40B4-BE49-F238E27FC236}">
                  <a16:creationId xmlns:a16="http://schemas.microsoft.com/office/drawing/2014/main" id="{638E5245-1328-49F1-AE40-0D5997DE4FAF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2501" y="37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2" name="Linea 24">
              <a:extLst>
                <a:ext uri="{FF2B5EF4-FFF2-40B4-BE49-F238E27FC236}">
                  <a16:creationId xmlns:a16="http://schemas.microsoft.com/office/drawing/2014/main" id="{00950134-B930-4553-8D8C-887AF3E2670B}"/>
                </a:ext>
              </a:extLst>
            </xdr:cNvPr>
            <xdr:cNvSpPr>
              <a:spLocks noChangeShapeType="1"/>
            </xdr:cNvSpPr>
          </xdr:nvSpPr>
          <xdr:spPr bwMode="auto">
            <a:xfrm rot="3600000" flipV="1">
              <a:off x="2320" y="439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3" name="Linea 25">
              <a:extLst>
                <a:ext uri="{FF2B5EF4-FFF2-40B4-BE49-F238E27FC236}">
                  <a16:creationId xmlns:a16="http://schemas.microsoft.com/office/drawing/2014/main" id="{AFA365E1-2145-4B41-BB9A-C05C49E28C89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2341" y="302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4" name="Linea 26">
              <a:extLst>
                <a:ext uri="{FF2B5EF4-FFF2-40B4-BE49-F238E27FC236}">
                  <a16:creationId xmlns:a16="http://schemas.microsoft.com/office/drawing/2014/main" id="{59AF3E26-8D3B-4528-B7EE-6C243F363881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2131" y="302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5" name="Linea 27">
              <a:extLst>
                <a:ext uri="{FF2B5EF4-FFF2-40B4-BE49-F238E27FC236}">
                  <a16:creationId xmlns:a16="http://schemas.microsoft.com/office/drawing/2014/main" id="{CD6F584F-9A38-4A1B-8B4A-25C0009F84A0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2130" y="114"/>
              <a:ext cx="13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552450</xdr:colOff>
      <xdr:row>42</xdr:row>
      <xdr:rowOff>107950</xdr:rowOff>
    </xdr:from>
    <xdr:to>
      <xdr:col>58</xdr:col>
      <xdr:colOff>552450</xdr:colOff>
      <xdr:row>43</xdr:row>
      <xdr:rowOff>19050</xdr:rowOff>
    </xdr:to>
    <xdr:sp macro="" textlink="">
      <xdr:nvSpPr>
        <xdr:cNvPr id="4097" name="Linea 1">
          <a:extLst>
            <a:ext uri="{FF2B5EF4-FFF2-40B4-BE49-F238E27FC236}">
              <a16:creationId xmlns:a16="http://schemas.microsoft.com/office/drawing/2014/main" id="{DD6D23AB-3ACB-427B-9D75-64AF01D61CEE}"/>
            </a:ext>
          </a:extLst>
        </xdr:cNvPr>
        <xdr:cNvSpPr>
          <a:spLocks noChangeShapeType="1"/>
        </xdr:cNvSpPr>
      </xdr:nvSpPr>
      <xdr:spPr bwMode="auto">
        <a:xfrm rot="5400000" flipV="1">
          <a:off x="36274375" y="8531225"/>
          <a:ext cx="10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38100</xdr:colOff>
      <xdr:row>0</xdr:row>
      <xdr:rowOff>152400</xdr:rowOff>
    </xdr:from>
    <xdr:to>
      <xdr:col>23</xdr:col>
      <xdr:colOff>476250</xdr:colOff>
      <xdr:row>23</xdr:row>
      <xdr:rowOff>57150</xdr:rowOff>
    </xdr:to>
    <xdr:grpSp>
      <xdr:nvGrpSpPr>
        <xdr:cNvPr id="4126" name="Gruppo 30">
          <a:extLst>
            <a:ext uri="{FF2B5EF4-FFF2-40B4-BE49-F238E27FC236}">
              <a16:creationId xmlns:a16="http://schemas.microsoft.com/office/drawing/2014/main" id="{425F36AA-A993-49A9-ABF0-B297AEABBC2C}"/>
            </a:ext>
          </a:extLst>
        </xdr:cNvPr>
        <xdr:cNvGrpSpPr>
          <a:grpSpLocks/>
        </xdr:cNvGrpSpPr>
      </xdr:nvGrpSpPr>
      <xdr:grpSpPr bwMode="auto">
        <a:xfrm>
          <a:off x="8574314" y="152400"/>
          <a:ext cx="6343650" cy="4522107"/>
          <a:chOff x="1909" y="17"/>
          <a:chExt cx="617" cy="465"/>
        </a:xfrm>
      </xdr:grpSpPr>
      <xdr:pic>
        <xdr:nvPicPr>
          <xdr:cNvPr id="4127" name="Immagine 31">
            <a:extLst>
              <a:ext uri="{FF2B5EF4-FFF2-40B4-BE49-F238E27FC236}">
                <a16:creationId xmlns:a16="http://schemas.microsoft.com/office/drawing/2014/main" id="{9E050E26-1DE3-40AE-B839-8B83DE389C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9" y="17"/>
            <a:ext cx="617" cy="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128" name="Gruppo 32">
            <a:extLst>
              <a:ext uri="{FF2B5EF4-FFF2-40B4-BE49-F238E27FC236}">
                <a16:creationId xmlns:a16="http://schemas.microsoft.com/office/drawing/2014/main" id="{4D8B9199-9258-47AA-BF77-F4228C27D230}"/>
              </a:ext>
            </a:extLst>
          </xdr:cNvPr>
          <xdr:cNvGrpSpPr>
            <a:grpSpLocks/>
          </xdr:cNvGrpSpPr>
        </xdr:nvGrpSpPr>
        <xdr:grpSpPr bwMode="auto">
          <a:xfrm>
            <a:off x="1953" y="40"/>
            <a:ext cx="534" cy="415"/>
            <a:chOff x="1953" y="40"/>
            <a:chExt cx="534" cy="415"/>
          </a:xfrm>
        </xdr:grpSpPr>
        <xdr:sp macro="" textlink="">
          <xdr:nvSpPr>
            <xdr:cNvPr id="4129" name="Linea 33">
              <a:extLst>
                <a:ext uri="{FF2B5EF4-FFF2-40B4-BE49-F238E27FC236}">
                  <a16:creationId xmlns:a16="http://schemas.microsoft.com/office/drawing/2014/main" id="{83BD8DA1-506C-4DCD-ADFC-2970CDCAAE6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013" y="40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30" name="Linea 34">
              <a:extLst>
                <a:ext uri="{FF2B5EF4-FFF2-40B4-BE49-F238E27FC236}">
                  <a16:creationId xmlns:a16="http://schemas.microsoft.com/office/drawing/2014/main" id="{5E84976F-8114-4EDC-86B2-EF04D86340C0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091" y="436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31" name="Linea 35">
              <a:extLst>
                <a:ext uri="{FF2B5EF4-FFF2-40B4-BE49-F238E27FC236}">
                  <a16:creationId xmlns:a16="http://schemas.microsoft.com/office/drawing/2014/main" id="{1C2A6A16-9452-4C79-A4EA-28C324FF56E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267" y="84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32" name="Linea 36">
              <a:extLst>
                <a:ext uri="{FF2B5EF4-FFF2-40B4-BE49-F238E27FC236}">
                  <a16:creationId xmlns:a16="http://schemas.microsoft.com/office/drawing/2014/main" id="{76163933-C0FE-4CEA-AF19-71FF6ABDEE7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266" y="455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33" name="Linea 37">
              <a:extLst>
                <a:ext uri="{FF2B5EF4-FFF2-40B4-BE49-F238E27FC236}">
                  <a16:creationId xmlns:a16="http://schemas.microsoft.com/office/drawing/2014/main" id="{966F41C5-C7EF-4898-B0D8-005DA793B9D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083" y="262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34" name="Linea 38">
              <a:extLst>
                <a:ext uri="{FF2B5EF4-FFF2-40B4-BE49-F238E27FC236}">
                  <a16:creationId xmlns:a16="http://schemas.microsoft.com/office/drawing/2014/main" id="{95FF19B1-AF9B-41AD-9334-975A87BF632E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117" y="241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35" name="Linea 39">
              <a:extLst>
                <a:ext uri="{FF2B5EF4-FFF2-40B4-BE49-F238E27FC236}">
                  <a16:creationId xmlns:a16="http://schemas.microsoft.com/office/drawing/2014/main" id="{5B37CB09-9D08-49F6-B547-349D5F2F231C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117" y="429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36" name="Linea 40">
              <a:extLst>
                <a:ext uri="{FF2B5EF4-FFF2-40B4-BE49-F238E27FC236}">
                  <a16:creationId xmlns:a16="http://schemas.microsoft.com/office/drawing/2014/main" id="{5550A272-6D25-4CF2-8B6F-8E4FF57A0611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291" y="42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37" name="Linea 41">
              <a:extLst>
                <a:ext uri="{FF2B5EF4-FFF2-40B4-BE49-F238E27FC236}">
                  <a16:creationId xmlns:a16="http://schemas.microsoft.com/office/drawing/2014/main" id="{97C1177B-B222-4C68-B4BF-77A46AD1D546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296" y="243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38" name="Linea 42">
              <a:extLst>
                <a:ext uri="{FF2B5EF4-FFF2-40B4-BE49-F238E27FC236}">
                  <a16:creationId xmlns:a16="http://schemas.microsoft.com/office/drawing/2014/main" id="{2BC8A855-067B-434C-84A6-AB04DD2E21DA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481" y="33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39" name="Linea 43">
              <a:extLst>
                <a:ext uri="{FF2B5EF4-FFF2-40B4-BE49-F238E27FC236}">
                  <a16:creationId xmlns:a16="http://schemas.microsoft.com/office/drawing/2014/main" id="{A8794FF6-7206-4B8B-A429-F7193103D02C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276" y="250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40" name="Linea 44">
              <a:extLst>
                <a:ext uri="{FF2B5EF4-FFF2-40B4-BE49-F238E27FC236}">
                  <a16:creationId xmlns:a16="http://schemas.microsoft.com/office/drawing/2014/main" id="{4D2C6754-D32B-47EA-A247-6B2EB8C2DD34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455" y="352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41" name="Linea 45">
              <a:extLst>
                <a:ext uri="{FF2B5EF4-FFF2-40B4-BE49-F238E27FC236}">
                  <a16:creationId xmlns:a16="http://schemas.microsoft.com/office/drawing/2014/main" id="{DE0C82D1-883C-4562-B649-EA2524FB6C51}"/>
                </a:ext>
              </a:extLst>
            </xdr:cNvPr>
            <xdr:cNvSpPr>
              <a:spLocks noChangeShapeType="1"/>
            </xdr:cNvSpPr>
          </xdr:nvSpPr>
          <xdr:spPr bwMode="auto">
            <a:xfrm rot="9600000" flipV="1">
              <a:off x="2322" y="44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42" name="Linea 46">
              <a:extLst>
                <a:ext uri="{FF2B5EF4-FFF2-40B4-BE49-F238E27FC236}">
                  <a16:creationId xmlns:a16="http://schemas.microsoft.com/office/drawing/2014/main" id="{071A194D-03F8-4219-A72D-B9B3E82CAD2E}"/>
                </a:ext>
              </a:extLst>
            </xdr:cNvPr>
            <xdr:cNvSpPr>
              <a:spLocks noChangeShapeType="1"/>
            </xdr:cNvSpPr>
          </xdr:nvSpPr>
          <xdr:spPr bwMode="auto">
            <a:xfrm rot="9600000" flipV="1">
              <a:off x="2323" y="260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43" name="Linea 47">
              <a:extLst>
                <a:ext uri="{FF2B5EF4-FFF2-40B4-BE49-F238E27FC236}">
                  <a16:creationId xmlns:a16="http://schemas.microsoft.com/office/drawing/2014/main" id="{E0D32958-442C-4E9B-88D4-4616B3506775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455" y="164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44" name="Linea 48">
              <a:extLst>
                <a:ext uri="{FF2B5EF4-FFF2-40B4-BE49-F238E27FC236}">
                  <a16:creationId xmlns:a16="http://schemas.microsoft.com/office/drawing/2014/main" id="{FA943BED-53CF-44B1-8A7C-C8AD3A74F24C}"/>
                </a:ext>
              </a:extLst>
            </xdr:cNvPr>
            <xdr:cNvSpPr>
              <a:spLocks noChangeShapeType="1"/>
            </xdr:cNvSpPr>
          </xdr:nvSpPr>
          <xdr:spPr bwMode="auto">
            <a:xfrm rot="10800000" flipV="1">
              <a:off x="1953" y="275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45" name="Linea 49">
              <a:extLst>
                <a:ext uri="{FF2B5EF4-FFF2-40B4-BE49-F238E27FC236}">
                  <a16:creationId xmlns:a16="http://schemas.microsoft.com/office/drawing/2014/main" id="{B4D16797-4FD7-4E60-AF27-513D8C2C25C7}"/>
                </a:ext>
              </a:extLst>
            </xdr:cNvPr>
            <xdr:cNvSpPr>
              <a:spLocks noChangeShapeType="1"/>
            </xdr:cNvSpPr>
          </xdr:nvSpPr>
          <xdr:spPr bwMode="auto">
            <a:xfrm rot="19200000" flipV="1">
              <a:off x="2092" y="106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46" name="Linea 50">
              <a:extLst>
                <a:ext uri="{FF2B5EF4-FFF2-40B4-BE49-F238E27FC236}">
                  <a16:creationId xmlns:a16="http://schemas.microsoft.com/office/drawing/2014/main" id="{04131FF8-F127-4884-A010-0E2867C84758}"/>
                </a:ext>
              </a:extLst>
            </xdr:cNvPr>
            <xdr:cNvSpPr>
              <a:spLocks noChangeShapeType="1"/>
            </xdr:cNvSpPr>
          </xdr:nvSpPr>
          <xdr:spPr bwMode="auto">
            <a:xfrm rot="19200000" flipV="1">
              <a:off x="2277" y="104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47" name="Linea 51">
              <a:extLst>
                <a:ext uri="{FF2B5EF4-FFF2-40B4-BE49-F238E27FC236}">
                  <a16:creationId xmlns:a16="http://schemas.microsoft.com/office/drawing/2014/main" id="{1596574E-63BE-4A9E-954C-50BCF3B35977}"/>
                </a:ext>
              </a:extLst>
            </xdr:cNvPr>
            <xdr:cNvSpPr>
              <a:spLocks noChangeShapeType="1"/>
            </xdr:cNvSpPr>
          </xdr:nvSpPr>
          <xdr:spPr bwMode="auto">
            <a:xfrm rot="19200000" flipV="1">
              <a:off x="2276" y="291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48" name="Linea 52">
              <a:extLst>
                <a:ext uri="{FF2B5EF4-FFF2-40B4-BE49-F238E27FC236}">
                  <a16:creationId xmlns:a16="http://schemas.microsoft.com/office/drawing/2014/main" id="{CBF58CCC-96E4-4A15-8639-3E3D6E3E1440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2453" y="185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49" name="Linea 53">
              <a:extLst>
                <a:ext uri="{FF2B5EF4-FFF2-40B4-BE49-F238E27FC236}">
                  <a16:creationId xmlns:a16="http://schemas.microsoft.com/office/drawing/2014/main" id="{60585F13-F5E5-4C8C-AC20-5DD34C4F2893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2452" y="371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50" name="Linea 54">
              <a:extLst>
                <a:ext uri="{FF2B5EF4-FFF2-40B4-BE49-F238E27FC236}">
                  <a16:creationId xmlns:a16="http://schemas.microsoft.com/office/drawing/2014/main" id="{5CC0F805-0C71-4FCC-906E-6EF4B529A44B}"/>
                </a:ext>
              </a:extLst>
            </xdr:cNvPr>
            <xdr:cNvSpPr>
              <a:spLocks noChangeShapeType="1"/>
            </xdr:cNvSpPr>
          </xdr:nvSpPr>
          <xdr:spPr bwMode="auto">
            <a:xfrm rot="3600000" flipV="1">
              <a:off x="2283" y="431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51" name="Linea 55">
              <a:extLst>
                <a:ext uri="{FF2B5EF4-FFF2-40B4-BE49-F238E27FC236}">
                  <a16:creationId xmlns:a16="http://schemas.microsoft.com/office/drawing/2014/main" id="{5012FBC9-7B42-46D7-8825-7E76D245BA01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2302" y="29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52" name="Linea 56">
              <a:extLst>
                <a:ext uri="{FF2B5EF4-FFF2-40B4-BE49-F238E27FC236}">
                  <a16:creationId xmlns:a16="http://schemas.microsoft.com/office/drawing/2014/main" id="{9C500F8F-DE46-46D4-B048-C1E1722C10C1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2105" y="29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53" name="Linea 57">
              <a:extLst>
                <a:ext uri="{FF2B5EF4-FFF2-40B4-BE49-F238E27FC236}">
                  <a16:creationId xmlns:a16="http://schemas.microsoft.com/office/drawing/2014/main" id="{49988644-5EBF-4A19-9778-3FA1F2233409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2105" y="112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552450</xdr:colOff>
      <xdr:row>35</xdr:row>
      <xdr:rowOff>107950</xdr:rowOff>
    </xdr:from>
    <xdr:to>
      <xdr:col>73</xdr:col>
      <xdr:colOff>552450</xdr:colOff>
      <xdr:row>36</xdr:row>
      <xdr:rowOff>19050</xdr:rowOff>
    </xdr:to>
    <xdr:sp macro="" textlink="">
      <xdr:nvSpPr>
        <xdr:cNvPr id="5121" name="Linea 1">
          <a:extLst>
            <a:ext uri="{FF2B5EF4-FFF2-40B4-BE49-F238E27FC236}">
              <a16:creationId xmlns:a16="http://schemas.microsoft.com/office/drawing/2014/main" id="{6743E564-A126-44E7-83CC-0B4A888D5505}"/>
            </a:ext>
          </a:extLst>
        </xdr:cNvPr>
        <xdr:cNvSpPr>
          <a:spLocks noChangeShapeType="1"/>
        </xdr:cNvSpPr>
      </xdr:nvSpPr>
      <xdr:spPr bwMode="auto">
        <a:xfrm rot="5400000" flipV="1">
          <a:off x="45500925" y="7134225"/>
          <a:ext cx="107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368300</xdr:colOff>
      <xdr:row>0</xdr:row>
      <xdr:rowOff>0</xdr:rowOff>
    </xdr:from>
    <xdr:to>
      <xdr:col>38</xdr:col>
      <xdr:colOff>533400</xdr:colOff>
      <xdr:row>22</xdr:row>
      <xdr:rowOff>19050</xdr:rowOff>
    </xdr:to>
    <xdr:grpSp>
      <xdr:nvGrpSpPr>
        <xdr:cNvPr id="5155" name="Gruppo 35">
          <a:extLst>
            <a:ext uri="{FF2B5EF4-FFF2-40B4-BE49-F238E27FC236}">
              <a16:creationId xmlns:a16="http://schemas.microsoft.com/office/drawing/2014/main" id="{1B4D84AF-F0A9-4EEE-A5CE-60C9C292B7F7}"/>
            </a:ext>
          </a:extLst>
        </xdr:cNvPr>
        <xdr:cNvGrpSpPr>
          <a:grpSpLocks/>
        </xdr:cNvGrpSpPr>
      </xdr:nvGrpSpPr>
      <xdr:grpSpPr bwMode="auto">
        <a:xfrm>
          <a:off x="17885229" y="0"/>
          <a:ext cx="6351814" cy="4464050"/>
          <a:chOff x="1909" y="17"/>
          <a:chExt cx="617" cy="465"/>
        </a:xfrm>
      </xdr:grpSpPr>
      <xdr:pic>
        <xdr:nvPicPr>
          <xdr:cNvPr id="5156" name="Immagine 36">
            <a:extLst>
              <a:ext uri="{FF2B5EF4-FFF2-40B4-BE49-F238E27FC236}">
                <a16:creationId xmlns:a16="http://schemas.microsoft.com/office/drawing/2014/main" id="{A5AAD70F-D658-44B7-9F62-B89B7415A8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9" y="17"/>
            <a:ext cx="617" cy="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157" name="Gruppo 37">
            <a:extLst>
              <a:ext uri="{FF2B5EF4-FFF2-40B4-BE49-F238E27FC236}">
                <a16:creationId xmlns:a16="http://schemas.microsoft.com/office/drawing/2014/main" id="{A1EA18B8-09D4-425B-85CF-3E7161414BC7}"/>
              </a:ext>
            </a:extLst>
          </xdr:cNvPr>
          <xdr:cNvGrpSpPr>
            <a:grpSpLocks/>
          </xdr:cNvGrpSpPr>
        </xdr:nvGrpSpPr>
        <xdr:grpSpPr bwMode="auto">
          <a:xfrm>
            <a:off x="1953" y="40"/>
            <a:ext cx="534" cy="415"/>
            <a:chOff x="1953" y="40"/>
            <a:chExt cx="534" cy="415"/>
          </a:xfrm>
        </xdr:grpSpPr>
        <xdr:sp macro="" textlink="">
          <xdr:nvSpPr>
            <xdr:cNvPr id="5158" name="Linea 38">
              <a:extLst>
                <a:ext uri="{FF2B5EF4-FFF2-40B4-BE49-F238E27FC236}">
                  <a16:creationId xmlns:a16="http://schemas.microsoft.com/office/drawing/2014/main" id="{CB1753B4-CFCF-431A-8933-B9EC35D86DC2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013" y="40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59" name="Linea 39">
              <a:extLst>
                <a:ext uri="{FF2B5EF4-FFF2-40B4-BE49-F238E27FC236}">
                  <a16:creationId xmlns:a16="http://schemas.microsoft.com/office/drawing/2014/main" id="{B155A8DF-4096-47F7-BF32-5B14FA6BFDBA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091" y="436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60" name="Linea 40">
              <a:extLst>
                <a:ext uri="{FF2B5EF4-FFF2-40B4-BE49-F238E27FC236}">
                  <a16:creationId xmlns:a16="http://schemas.microsoft.com/office/drawing/2014/main" id="{67298E6F-4F6B-4F07-B5E9-FBAC4B4307E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267" y="84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61" name="Linea 41">
              <a:extLst>
                <a:ext uri="{FF2B5EF4-FFF2-40B4-BE49-F238E27FC236}">
                  <a16:creationId xmlns:a16="http://schemas.microsoft.com/office/drawing/2014/main" id="{51DF5AFA-3228-414B-95D3-B9E0E4DBA8AB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266" y="455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62" name="Linea 42">
              <a:extLst>
                <a:ext uri="{FF2B5EF4-FFF2-40B4-BE49-F238E27FC236}">
                  <a16:creationId xmlns:a16="http://schemas.microsoft.com/office/drawing/2014/main" id="{69342622-C5D0-4462-BE2B-E6491F1E5BF4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083" y="262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63" name="Linea 43">
              <a:extLst>
                <a:ext uri="{FF2B5EF4-FFF2-40B4-BE49-F238E27FC236}">
                  <a16:creationId xmlns:a16="http://schemas.microsoft.com/office/drawing/2014/main" id="{F7261D3F-BD5A-44CF-B236-8F5D992D3D90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117" y="241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64" name="Linea 44">
              <a:extLst>
                <a:ext uri="{FF2B5EF4-FFF2-40B4-BE49-F238E27FC236}">
                  <a16:creationId xmlns:a16="http://schemas.microsoft.com/office/drawing/2014/main" id="{C42DA58D-BFA3-43CB-BF45-C61AEA59A919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117" y="429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65" name="Linea 45">
              <a:extLst>
                <a:ext uri="{FF2B5EF4-FFF2-40B4-BE49-F238E27FC236}">
                  <a16:creationId xmlns:a16="http://schemas.microsoft.com/office/drawing/2014/main" id="{01971360-6763-4169-B5FE-C2B389F15B02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291" y="42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66" name="Linea 46">
              <a:extLst>
                <a:ext uri="{FF2B5EF4-FFF2-40B4-BE49-F238E27FC236}">
                  <a16:creationId xmlns:a16="http://schemas.microsoft.com/office/drawing/2014/main" id="{01AAA430-3033-41EE-B1E2-39B2B0511710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296" y="243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67" name="Linea 47">
              <a:extLst>
                <a:ext uri="{FF2B5EF4-FFF2-40B4-BE49-F238E27FC236}">
                  <a16:creationId xmlns:a16="http://schemas.microsoft.com/office/drawing/2014/main" id="{B1C9851B-7088-442A-B8E1-9ECD28BC21F8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V="1">
              <a:off x="2481" y="33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68" name="Linea 48">
              <a:extLst>
                <a:ext uri="{FF2B5EF4-FFF2-40B4-BE49-F238E27FC236}">
                  <a16:creationId xmlns:a16="http://schemas.microsoft.com/office/drawing/2014/main" id="{7FE979B0-8991-4A7A-9A77-0BADCE207F94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276" y="250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69" name="Linea 49">
              <a:extLst>
                <a:ext uri="{FF2B5EF4-FFF2-40B4-BE49-F238E27FC236}">
                  <a16:creationId xmlns:a16="http://schemas.microsoft.com/office/drawing/2014/main" id="{168DCB66-9333-4E12-BF5E-50C739A86A0B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455" y="352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0" name="Linea 50">
              <a:extLst>
                <a:ext uri="{FF2B5EF4-FFF2-40B4-BE49-F238E27FC236}">
                  <a16:creationId xmlns:a16="http://schemas.microsoft.com/office/drawing/2014/main" id="{4DC3E24E-3300-43A8-A4DB-5E6967F55B35}"/>
                </a:ext>
              </a:extLst>
            </xdr:cNvPr>
            <xdr:cNvSpPr>
              <a:spLocks noChangeShapeType="1"/>
            </xdr:cNvSpPr>
          </xdr:nvSpPr>
          <xdr:spPr bwMode="auto">
            <a:xfrm rot="9600000" flipV="1">
              <a:off x="2322" y="44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1" name="Linea 51">
              <a:extLst>
                <a:ext uri="{FF2B5EF4-FFF2-40B4-BE49-F238E27FC236}">
                  <a16:creationId xmlns:a16="http://schemas.microsoft.com/office/drawing/2014/main" id="{552C1E3D-2F17-4E5B-A547-3883B0B79E58}"/>
                </a:ext>
              </a:extLst>
            </xdr:cNvPr>
            <xdr:cNvSpPr>
              <a:spLocks noChangeShapeType="1"/>
            </xdr:cNvSpPr>
          </xdr:nvSpPr>
          <xdr:spPr bwMode="auto">
            <a:xfrm rot="9600000" flipV="1">
              <a:off x="2323" y="260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2" name="Linea 52">
              <a:extLst>
                <a:ext uri="{FF2B5EF4-FFF2-40B4-BE49-F238E27FC236}">
                  <a16:creationId xmlns:a16="http://schemas.microsoft.com/office/drawing/2014/main" id="{ED7D551F-53B8-4887-AE75-C4AD5BAFEB79}"/>
                </a:ext>
              </a:extLst>
            </xdr:cNvPr>
            <xdr:cNvSpPr>
              <a:spLocks noChangeShapeType="1"/>
            </xdr:cNvSpPr>
          </xdr:nvSpPr>
          <xdr:spPr bwMode="auto">
            <a:xfrm rot="2400000" flipV="1">
              <a:off x="2455" y="164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3" name="Linea 53">
              <a:extLst>
                <a:ext uri="{FF2B5EF4-FFF2-40B4-BE49-F238E27FC236}">
                  <a16:creationId xmlns:a16="http://schemas.microsoft.com/office/drawing/2014/main" id="{66C578D5-2C2A-4A65-9412-5411705EEFF1}"/>
                </a:ext>
              </a:extLst>
            </xdr:cNvPr>
            <xdr:cNvSpPr>
              <a:spLocks noChangeShapeType="1"/>
            </xdr:cNvSpPr>
          </xdr:nvSpPr>
          <xdr:spPr bwMode="auto">
            <a:xfrm rot="10800000" flipV="1">
              <a:off x="1953" y="275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4" name="Linea 54">
              <a:extLst>
                <a:ext uri="{FF2B5EF4-FFF2-40B4-BE49-F238E27FC236}">
                  <a16:creationId xmlns:a16="http://schemas.microsoft.com/office/drawing/2014/main" id="{1989249D-ABE6-4D41-8ED6-AB29C68D3DAE}"/>
                </a:ext>
              </a:extLst>
            </xdr:cNvPr>
            <xdr:cNvSpPr>
              <a:spLocks noChangeShapeType="1"/>
            </xdr:cNvSpPr>
          </xdr:nvSpPr>
          <xdr:spPr bwMode="auto">
            <a:xfrm rot="19200000" flipV="1">
              <a:off x="2092" y="106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5" name="Linea 55">
              <a:extLst>
                <a:ext uri="{FF2B5EF4-FFF2-40B4-BE49-F238E27FC236}">
                  <a16:creationId xmlns:a16="http://schemas.microsoft.com/office/drawing/2014/main" id="{C8B23F56-F1C9-4EC8-908E-A09474E3AD9F}"/>
                </a:ext>
              </a:extLst>
            </xdr:cNvPr>
            <xdr:cNvSpPr>
              <a:spLocks noChangeShapeType="1"/>
            </xdr:cNvSpPr>
          </xdr:nvSpPr>
          <xdr:spPr bwMode="auto">
            <a:xfrm rot="19200000" flipV="1">
              <a:off x="2277" y="104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6" name="Linea 56">
              <a:extLst>
                <a:ext uri="{FF2B5EF4-FFF2-40B4-BE49-F238E27FC236}">
                  <a16:creationId xmlns:a16="http://schemas.microsoft.com/office/drawing/2014/main" id="{FB2FFB75-A555-4275-8EB4-0E4BFE423B68}"/>
                </a:ext>
              </a:extLst>
            </xdr:cNvPr>
            <xdr:cNvSpPr>
              <a:spLocks noChangeShapeType="1"/>
            </xdr:cNvSpPr>
          </xdr:nvSpPr>
          <xdr:spPr bwMode="auto">
            <a:xfrm rot="19200000" flipV="1">
              <a:off x="2276" y="291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7" name="Linea 57">
              <a:extLst>
                <a:ext uri="{FF2B5EF4-FFF2-40B4-BE49-F238E27FC236}">
                  <a16:creationId xmlns:a16="http://schemas.microsoft.com/office/drawing/2014/main" id="{BDB5E1E0-06B3-4D72-9900-31B09F0BEC77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2453" y="185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8" name="Linea 58">
              <a:extLst>
                <a:ext uri="{FF2B5EF4-FFF2-40B4-BE49-F238E27FC236}">
                  <a16:creationId xmlns:a16="http://schemas.microsoft.com/office/drawing/2014/main" id="{06BE5C39-F3BE-4B2B-8E3A-9CA49A8BC294}"/>
                </a:ext>
              </a:extLst>
            </xdr:cNvPr>
            <xdr:cNvSpPr>
              <a:spLocks noChangeShapeType="1"/>
            </xdr:cNvSpPr>
          </xdr:nvSpPr>
          <xdr:spPr bwMode="auto">
            <a:xfrm rot="19800000" flipV="1">
              <a:off x="2452" y="371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9" name="Linea 59">
              <a:extLst>
                <a:ext uri="{FF2B5EF4-FFF2-40B4-BE49-F238E27FC236}">
                  <a16:creationId xmlns:a16="http://schemas.microsoft.com/office/drawing/2014/main" id="{BA7B65E1-9AE5-495F-BFD7-2E9FE9F76127}"/>
                </a:ext>
              </a:extLst>
            </xdr:cNvPr>
            <xdr:cNvSpPr>
              <a:spLocks noChangeShapeType="1"/>
            </xdr:cNvSpPr>
          </xdr:nvSpPr>
          <xdr:spPr bwMode="auto">
            <a:xfrm rot="3600000" flipV="1">
              <a:off x="2283" y="431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80" name="Linea 60">
              <a:extLst>
                <a:ext uri="{FF2B5EF4-FFF2-40B4-BE49-F238E27FC236}">
                  <a16:creationId xmlns:a16="http://schemas.microsoft.com/office/drawing/2014/main" id="{801EB92B-9FBE-4678-A65B-295F013215B3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2302" y="29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81" name="Linea 61">
              <a:extLst>
                <a:ext uri="{FF2B5EF4-FFF2-40B4-BE49-F238E27FC236}">
                  <a16:creationId xmlns:a16="http://schemas.microsoft.com/office/drawing/2014/main" id="{AC701431-3240-4D64-8D39-B810C8AE6A77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2105" y="297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82" name="Linea 62">
              <a:extLst>
                <a:ext uri="{FF2B5EF4-FFF2-40B4-BE49-F238E27FC236}">
                  <a16:creationId xmlns:a16="http://schemas.microsoft.com/office/drawing/2014/main" id="{3FAEB600-4CB5-47B4-9F1A-816D1FAF629A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2105" y="112"/>
              <a:ext cx="1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0"/>
  <sheetViews>
    <sheetView tabSelected="1" zoomScale="70" workbookViewId="0">
      <selection activeCell="A2" sqref="A2"/>
    </sheetView>
  </sheetViews>
  <sheetFormatPr defaultRowHeight="15.5" x14ac:dyDescent="0.35"/>
  <cols>
    <col min="1" max="1" width="18.453125" style="2" customWidth="1"/>
    <col min="2" max="2" width="5.54296875" style="2" customWidth="1"/>
    <col min="3" max="6" width="8.54296875" style="2" bestFit="1" customWidth="1"/>
    <col min="7" max="24" width="8.54296875" style="2" customWidth="1"/>
    <col min="25" max="26" width="8.54296875" style="2" bestFit="1" customWidth="1"/>
    <col min="27" max="27" width="16.26953125" style="2" customWidth="1"/>
    <col min="28" max="28" width="4.81640625" style="2" customWidth="1"/>
    <col min="29" max="29" width="5.26953125" style="2" customWidth="1"/>
    <col min="30" max="31" width="9.1796875" style="2" customWidth="1"/>
  </cols>
  <sheetData>
    <row r="1" spans="1:29" x14ac:dyDescent="0.35">
      <c r="A1" s="1" t="s">
        <v>30</v>
      </c>
    </row>
    <row r="3" spans="1:29" ht="16" thickBot="1" x14ac:dyDescent="0.4">
      <c r="A3" s="1"/>
      <c r="B3" s="3"/>
      <c r="C3" s="15" t="s">
        <v>4</v>
      </c>
      <c r="D3" s="15" t="s">
        <v>5</v>
      </c>
      <c r="E3" s="15" t="s">
        <v>9</v>
      </c>
      <c r="F3" s="15" t="s">
        <v>10</v>
      </c>
      <c r="G3" s="15" t="s">
        <v>6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7</v>
      </c>
      <c r="M3" s="15" t="s">
        <v>15</v>
      </c>
      <c r="N3" s="15" t="s">
        <v>16</v>
      </c>
      <c r="O3" s="15" t="s">
        <v>17</v>
      </c>
      <c r="P3" s="15" t="s">
        <v>18</v>
      </c>
      <c r="Q3" s="15" t="s">
        <v>19</v>
      </c>
      <c r="R3" s="15" t="s">
        <v>20</v>
      </c>
      <c r="S3" s="15" t="s">
        <v>21</v>
      </c>
      <c r="T3" s="15" t="s">
        <v>22</v>
      </c>
      <c r="U3" s="15" t="s">
        <v>23</v>
      </c>
      <c r="V3" s="15" t="s">
        <v>24</v>
      </c>
      <c r="W3" s="15" t="s">
        <v>25</v>
      </c>
      <c r="X3" s="15" t="s">
        <v>26</v>
      </c>
      <c r="Y3" s="15" t="s">
        <v>27</v>
      </c>
      <c r="Z3" s="15" t="s">
        <v>28</v>
      </c>
      <c r="AA3" s="33" t="s">
        <v>2</v>
      </c>
    </row>
    <row r="4" spans="1:29" ht="17.5" thickTop="1" thickBot="1" x14ac:dyDescent="0.45">
      <c r="A4" s="1" t="s">
        <v>8</v>
      </c>
      <c r="C4" s="12">
        <v>20</v>
      </c>
      <c r="D4" s="13">
        <v>18</v>
      </c>
      <c r="E4" s="13">
        <v>19</v>
      </c>
      <c r="F4" s="13">
        <v>12</v>
      </c>
      <c r="G4" s="13">
        <v>19</v>
      </c>
      <c r="H4" s="13">
        <v>21</v>
      </c>
      <c r="I4" s="13">
        <v>26</v>
      </c>
      <c r="J4" s="13">
        <v>16</v>
      </c>
      <c r="K4" s="13">
        <v>12</v>
      </c>
      <c r="L4" s="13">
        <v>13</v>
      </c>
      <c r="M4" s="13">
        <v>17</v>
      </c>
      <c r="N4" s="13">
        <v>13</v>
      </c>
      <c r="O4" s="13">
        <v>17</v>
      </c>
      <c r="P4" s="13">
        <v>23</v>
      </c>
      <c r="Q4" s="13">
        <v>17</v>
      </c>
      <c r="R4" s="13">
        <v>14</v>
      </c>
      <c r="S4" s="13">
        <v>19</v>
      </c>
      <c r="T4" s="13">
        <v>10</v>
      </c>
      <c r="U4" s="13">
        <v>12</v>
      </c>
      <c r="V4" s="13">
        <v>18</v>
      </c>
      <c r="W4" s="13">
        <v>9</v>
      </c>
      <c r="X4" s="13">
        <v>11</v>
      </c>
      <c r="Y4" s="13">
        <v>7</v>
      </c>
      <c r="Z4" s="14">
        <v>8</v>
      </c>
      <c r="AA4" s="7">
        <f>SUMPRODUCT(CostiArchi,FlussiArchi)</f>
        <v>46</v>
      </c>
      <c r="AB4" s="15"/>
    </row>
    <row r="5" spans="1:29" x14ac:dyDescent="0.35">
      <c r="A5" s="1"/>
    </row>
    <row r="6" spans="1:29" x14ac:dyDescent="0.35">
      <c r="C6" s="4"/>
      <c r="D6" s="4"/>
      <c r="E6" s="4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4"/>
      <c r="Z6" s="4"/>
    </row>
    <row r="7" spans="1:29" ht="16" thickBot="1" x14ac:dyDescent="0.4">
      <c r="A7" s="1" t="s">
        <v>41</v>
      </c>
      <c r="B7" s="3"/>
      <c r="C7" s="15" t="s">
        <v>4</v>
      </c>
      <c r="D7" s="15" t="s">
        <v>5</v>
      </c>
      <c r="E7" s="15" t="s">
        <v>9</v>
      </c>
      <c r="F7" s="15" t="s">
        <v>10</v>
      </c>
      <c r="G7" s="15" t="s">
        <v>6</v>
      </c>
      <c r="H7" s="15" t="s">
        <v>11</v>
      </c>
      <c r="I7" s="15" t="s">
        <v>12</v>
      </c>
      <c r="J7" s="15" t="s">
        <v>13</v>
      </c>
      <c r="K7" s="15" t="s">
        <v>14</v>
      </c>
      <c r="L7" s="15" t="s">
        <v>7</v>
      </c>
      <c r="M7" s="15" t="s">
        <v>15</v>
      </c>
      <c r="N7" s="15" t="s">
        <v>16</v>
      </c>
      <c r="O7" s="15" t="s">
        <v>17</v>
      </c>
      <c r="P7" s="15" t="s">
        <v>18</v>
      </c>
      <c r="Q7" s="15" t="s">
        <v>19</v>
      </c>
      <c r="R7" s="15" t="s">
        <v>20</v>
      </c>
      <c r="S7" s="15" t="s">
        <v>21</v>
      </c>
      <c r="T7" s="15" t="s">
        <v>22</v>
      </c>
      <c r="U7" s="15" t="s">
        <v>23</v>
      </c>
      <c r="V7" s="15" t="s">
        <v>24</v>
      </c>
      <c r="W7" s="15" t="s">
        <v>25</v>
      </c>
      <c r="X7" s="15" t="s">
        <v>26</v>
      </c>
      <c r="Y7" s="15" t="s">
        <v>27</v>
      </c>
      <c r="Z7" s="15" t="s">
        <v>28</v>
      </c>
      <c r="AA7" s="34" t="s">
        <v>45</v>
      </c>
      <c r="AC7" s="1" t="s">
        <v>32</v>
      </c>
    </row>
    <row r="8" spans="1:29" x14ac:dyDescent="0.35">
      <c r="A8" s="1" t="s">
        <v>42</v>
      </c>
      <c r="B8" s="2">
        <v>1</v>
      </c>
      <c r="C8" s="17">
        <v>1</v>
      </c>
      <c r="D8" s="18">
        <v>1</v>
      </c>
      <c r="E8" s="18">
        <v>1</v>
      </c>
      <c r="F8" s="18"/>
      <c r="G8" s="18"/>
      <c r="H8" s="18"/>
      <c r="I8" s="18"/>
      <c r="J8" s="18">
        <v>-1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9"/>
      <c r="AA8" s="5">
        <f t="shared" ref="AA8:AA16" si="0">SUMPRODUCT(C8:Z8,FlussiArchi)</f>
        <v>1</v>
      </c>
      <c r="AB8" s="15" t="s">
        <v>0</v>
      </c>
      <c r="AC8" s="46">
        <v>1</v>
      </c>
    </row>
    <row r="9" spans="1:29" x14ac:dyDescent="0.35">
      <c r="B9" s="2">
        <v>2</v>
      </c>
      <c r="C9" s="20">
        <v>-1</v>
      </c>
      <c r="D9" s="21"/>
      <c r="E9" s="21"/>
      <c r="F9" s="21">
        <v>1</v>
      </c>
      <c r="G9" s="21">
        <v>1</v>
      </c>
      <c r="H9" s="21">
        <v>1</v>
      </c>
      <c r="I9" s="21">
        <v>1</v>
      </c>
      <c r="J9" s="21"/>
      <c r="K9" s="21">
        <v>-1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5">
        <f t="shared" si="0"/>
        <v>0</v>
      </c>
      <c r="AB9" s="15" t="s">
        <v>0</v>
      </c>
      <c r="AC9" s="47">
        <v>0</v>
      </c>
    </row>
    <row r="10" spans="1:29" x14ac:dyDescent="0.35">
      <c r="B10" s="2">
        <v>3</v>
      </c>
      <c r="C10" s="20"/>
      <c r="D10" s="21">
        <v>-1</v>
      </c>
      <c r="E10" s="21"/>
      <c r="F10" s="21">
        <v>-1</v>
      </c>
      <c r="G10" s="21"/>
      <c r="H10" s="21"/>
      <c r="I10" s="21"/>
      <c r="J10" s="21">
        <v>1</v>
      </c>
      <c r="K10" s="21">
        <v>1</v>
      </c>
      <c r="L10" s="21">
        <v>1</v>
      </c>
      <c r="M10" s="21">
        <v>1</v>
      </c>
      <c r="N10" s="21">
        <v>-1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2"/>
      <c r="AA10" s="5">
        <f t="shared" si="0"/>
        <v>0</v>
      </c>
      <c r="AB10" s="15" t="s">
        <v>0</v>
      </c>
      <c r="AC10" s="47">
        <v>0</v>
      </c>
    </row>
    <row r="11" spans="1:29" x14ac:dyDescent="0.35">
      <c r="B11" s="2">
        <v>4</v>
      </c>
      <c r="C11" s="20"/>
      <c r="D11" s="21"/>
      <c r="E11" s="21">
        <v>-1</v>
      </c>
      <c r="F11" s="21"/>
      <c r="G11" s="21"/>
      <c r="H11" s="21"/>
      <c r="I11" s="21"/>
      <c r="J11" s="21"/>
      <c r="K11" s="21"/>
      <c r="L11" s="21">
        <v>-1</v>
      </c>
      <c r="M11" s="21"/>
      <c r="N11" s="21">
        <v>1</v>
      </c>
      <c r="O11" s="21">
        <v>1</v>
      </c>
      <c r="P11" s="21">
        <v>1</v>
      </c>
      <c r="Q11" s="21"/>
      <c r="R11" s="21"/>
      <c r="S11" s="21"/>
      <c r="T11" s="21"/>
      <c r="U11" s="21"/>
      <c r="V11" s="21"/>
      <c r="W11" s="21"/>
      <c r="X11" s="21"/>
      <c r="Y11" s="21"/>
      <c r="Z11" s="22"/>
      <c r="AA11" s="5">
        <f t="shared" si="0"/>
        <v>0</v>
      </c>
      <c r="AB11" s="15" t="s">
        <v>0</v>
      </c>
      <c r="AC11" s="47">
        <v>0</v>
      </c>
    </row>
    <row r="12" spans="1:29" x14ac:dyDescent="0.35">
      <c r="B12" s="2">
        <v>5</v>
      </c>
      <c r="C12" s="20"/>
      <c r="D12" s="21"/>
      <c r="E12" s="21"/>
      <c r="F12" s="21"/>
      <c r="G12" s="21">
        <v>-1</v>
      </c>
      <c r="H12" s="21"/>
      <c r="I12" s="21"/>
      <c r="J12" s="21"/>
      <c r="K12" s="21"/>
      <c r="L12" s="21"/>
      <c r="M12" s="21">
        <v>-1</v>
      </c>
      <c r="N12" s="21"/>
      <c r="O12" s="21"/>
      <c r="P12" s="21"/>
      <c r="Q12" s="21">
        <v>1</v>
      </c>
      <c r="R12" s="21">
        <v>1</v>
      </c>
      <c r="S12" s="21"/>
      <c r="T12" s="21"/>
      <c r="U12" s="21"/>
      <c r="V12" s="21"/>
      <c r="W12" s="21"/>
      <c r="X12" s="21"/>
      <c r="Y12" s="21"/>
      <c r="Z12" s="22"/>
      <c r="AA12" s="5">
        <f t="shared" si="0"/>
        <v>0</v>
      </c>
      <c r="AB12" s="15" t="s">
        <v>0</v>
      </c>
      <c r="AC12" s="47">
        <v>0</v>
      </c>
    </row>
    <row r="13" spans="1:29" x14ac:dyDescent="0.35">
      <c r="B13" s="2">
        <v>6</v>
      </c>
      <c r="C13" s="20"/>
      <c r="D13" s="21"/>
      <c r="E13" s="21"/>
      <c r="F13" s="21"/>
      <c r="G13" s="21"/>
      <c r="H13" s="21">
        <v>-1</v>
      </c>
      <c r="I13" s="21"/>
      <c r="J13" s="21"/>
      <c r="K13" s="21"/>
      <c r="L13" s="21"/>
      <c r="M13" s="21"/>
      <c r="N13" s="21"/>
      <c r="O13" s="21">
        <v>-1</v>
      </c>
      <c r="P13" s="21"/>
      <c r="Q13" s="21">
        <v>-1</v>
      </c>
      <c r="R13" s="21"/>
      <c r="S13" s="21">
        <v>1</v>
      </c>
      <c r="T13" s="21">
        <v>1</v>
      </c>
      <c r="U13" s="21">
        <v>1</v>
      </c>
      <c r="V13" s="21">
        <v>-1</v>
      </c>
      <c r="W13" s="21"/>
      <c r="X13" s="21">
        <v>-1</v>
      </c>
      <c r="Y13" s="21"/>
      <c r="Z13" s="22"/>
      <c r="AA13" s="5">
        <f t="shared" si="0"/>
        <v>0</v>
      </c>
      <c r="AB13" s="15" t="s">
        <v>0</v>
      </c>
      <c r="AC13" s="47">
        <v>0</v>
      </c>
    </row>
    <row r="14" spans="1:29" x14ac:dyDescent="0.35">
      <c r="B14" s="2">
        <v>7</v>
      </c>
      <c r="C14" s="20"/>
      <c r="D14" s="21"/>
      <c r="E14" s="21"/>
      <c r="F14" s="21"/>
      <c r="G14" s="21"/>
      <c r="H14" s="21"/>
      <c r="I14" s="21">
        <v>-1</v>
      </c>
      <c r="J14" s="21"/>
      <c r="K14" s="21"/>
      <c r="L14" s="21"/>
      <c r="M14" s="21"/>
      <c r="N14" s="21"/>
      <c r="O14" s="21"/>
      <c r="P14" s="21">
        <v>-1</v>
      </c>
      <c r="Q14" s="21"/>
      <c r="R14" s="21"/>
      <c r="S14" s="21">
        <v>-1</v>
      </c>
      <c r="T14" s="21"/>
      <c r="U14" s="21"/>
      <c r="V14" s="21">
        <v>1</v>
      </c>
      <c r="W14" s="21">
        <v>1</v>
      </c>
      <c r="X14" s="21"/>
      <c r="Y14" s="21"/>
      <c r="Z14" s="22">
        <v>-1</v>
      </c>
      <c r="AA14" s="5">
        <f t="shared" si="0"/>
        <v>0</v>
      </c>
      <c r="AB14" s="15" t="s">
        <v>0</v>
      </c>
      <c r="AC14" s="47">
        <v>0</v>
      </c>
    </row>
    <row r="15" spans="1:29" x14ac:dyDescent="0.35">
      <c r="B15" s="2">
        <v>8</v>
      </c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>
        <v>-1</v>
      </c>
      <c r="S15" s="21"/>
      <c r="T15" s="21">
        <v>-1</v>
      </c>
      <c r="U15" s="21"/>
      <c r="V15" s="21"/>
      <c r="W15" s="21"/>
      <c r="X15" s="21">
        <v>1</v>
      </c>
      <c r="Y15" s="21">
        <v>1</v>
      </c>
      <c r="Z15" s="22"/>
      <c r="AA15" s="5">
        <f t="shared" si="0"/>
        <v>-1</v>
      </c>
      <c r="AB15" s="15" t="s">
        <v>0</v>
      </c>
      <c r="AC15" s="47">
        <v>-1</v>
      </c>
    </row>
    <row r="16" spans="1:29" ht="16" thickBot="1" x14ac:dyDescent="0.4">
      <c r="B16" s="2">
        <v>9</v>
      </c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>
        <v>-1</v>
      </c>
      <c r="V16" s="24"/>
      <c r="W16" s="24">
        <v>-1</v>
      </c>
      <c r="X16" s="24"/>
      <c r="Y16" s="24">
        <v>-1</v>
      </c>
      <c r="Z16" s="25">
        <v>1</v>
      </c>
      <c r="AA16" s="5">
        <f t="shared" si="0"/>
        <v>0</v>
      </c>
      <c r="AB16" s="15" t="s">
        <v>0</v>
      </c>
      <c r="AC16" s="48">
        <v>0</v>
      </c>
    </row>
    <row r="17" spans="1:31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6"/>
    </row>
    <row r="18" spans="1:31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32"/>
      <c r="AE18"/>
    </row>
    <row r="19" spans="1:31" ht="16" thickBot="1" x14ac:dyDescent="0.4">
      <c r="A19" s="1" t="s">
        <v>29</v>
      </c>
      <c r="C19" s="15" t="s">
        <v>4</v>
      </c>
      <c r="D19" s="15" t="s">
        <v>5</v>
      </c>
      <c r="E19" s="15" t="s">
        <v>9</v>
      </c>
      <c r="F19" s="15" t="s">
        <v>10</v>
      </c>
      <c r="G19" s="15" t="s">
        <v>6</v>
      </c>
      <c r="H19" s="15" t="s">
        <v>11</v>
      </c>
      <c r="I19" s="15" t="s">
        <v>12</v>
      </c>
      <c r="J19" s="15" t="s">
        <v>13</v>
      </c>
      <c r="K19" s="15" t="s">
        <v>14</v>
      </c>
      <c r="L19" s="15" t="s">
        <v>7</v>
      </c>
      <c r="M19" s="15" t="s">
        <v>15</v>
      </c>
      <c r="N19" s="15" t="s">
        <v>16</v>
      </c>
      <c r="O19" s="15" t="s">
        <v>17</v>
      </c>
      <c r="P19" s="15" t="s">
        <v>18</v>
      </c>
      <c r="Q19" s="15" t="s">
        <v>19</v>
      </c>
      <c r="R19" s="15" t="s">
        <v>20</v>
      </c>
      <c r="S19" s="15" t="s">
        <v>21</v>
      </c>
      <c r="T19" s="15" t="s">
        <v>22</v>
      </c>
      <c r="U19" s="15" t="s">
        <v>23</v>
      </c>
      <c r="V19" s="15" t="s">
        <v>24</v>
      </c>
      <c r="W19" s="15" t="s">
        <v>25</v>
      </c>
      <c r="X19" s="15" t="s">
        <v>26</v>
      </c>
      <c r="Y19" s="15" t="s">
        <v>27</v>
      </c>
      <c r="Z19" s="15" t="s">
        <v>28</v>
      </c>
    </row>
    <row r="20" spans="1:31" ht="17.5" thickTop="1" thickBot="1" x14ac:dyDescent="0.45">
      <c r="A20" s="1" t="s">
        <v>31</v>
      </c>
      <c r="C20" s="35">
        <v>0</v>
      </c>
      <c r="D20" s="36">
        <v>0</v>
      </c>
      <c r="E20" s="36">
        <v>1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1</v>
      </c>
      <c r="P20" s="36">
        <v>0</v>
      </c>
      <c r="Q20" s="36">
        <v>0</v>
      </c>
      <c r="R20" s="36">
        <v>0</v>
      </c>
      <c r="S20" s="36">
        <v>0</v>
      </c>
      <c r="T20" s="36">
        <v>1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7">
        <v>0</v>
      </c>
    </row>
    <row r="21" spans="1:31" ht="16" thickTop="1" x14ac:dyDescent="0.35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0"/>
    </row>
    <row r="22" spans="1:31" s="40" customFormat="1" x14ac:dyDescent="0.35">
      <c r="A22" s="38"/>
      <c r="B22" s="3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38"/>
      <c r="AB22" s="38"/>
      <c r="AC22" s="38"/>
      <c r="AD22" s="38"/>
      <c r="AE22" s="38"/>
    </row>
    <row r="23" spans="1:31" s="40" customFormat="1" x14ac:dyDescent="0.35">
      <c r="A23" s="38"/>
      <c r="B23" s="3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38"/>
      <c r="AB23" s="38"/>
      <c r="AC23" s="38"/>
      <c r="AD23" s="38"/>
      <c r="AE23" s="38"/>
    </row>
    <row r="24" spans="1:31" s="40" customFormat="1" x14ac:dyDescent="0.35">
      <c r="A24" s="38"/>
      <c r="B24" s="38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38"/>
      <c r="AB24" s="38"/>
      <c r="AC24" s="38"/>
      <c r="AD24" s="38"/>
      <c r="AE24" s="38"/>
    </row>
    <row r="25" spans="1:31" s="40" customFormat="1" x14ac:dyDescent="0.3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pans="1:31" s="40" customFormat="1" x14ac:dyDescent="0.3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pans="1:31" s="40" customFormat="1" x14ac:dyDescent="0.35">
      <c r="A27" s="42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pans="1:31" s="40" customFormat="1" x14ac:dyDescent="0.35">
      <c r="A28" s="38"/>
      <c r="B28" s="3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38"/>
      <c r="AB28" s="38"/>
      <c r="AC28" s="38"/>
      <c r="AD28" s="38"/>
      <c r="AE28" s="38"/>
    </row>
    <row r="29" spans="1:31" s="40" customFormat="1" x14ac:dyDescent="0.35">
      <c r="A29" s="38"/>
      <c r="B29" s="3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38"/>
      <c r="AB29" s="38"/>
      <c r="AC29" s="38"/>
      <c r="AD29" s="38"/>
      <c r="AE29" s="38"/>
    </row>
    <row r="30" spans="1:31" s="40" customFormat="1" x14ac:dyDescent="0.35">
      <c r="A30" s="42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pans="1:31" s="40" customFormat="1" x14ac:dyDescent="0.3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pans="1:31" s="40" customFormat="1" x14ac:dyDescent="0.3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1" s="40" customFormat="1" x14ac:dyDescent="0.3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pans="1:31" s="40" customFormat="1" x14ac:dyDescent="0.3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pans="1:31" s="40" customFormat="1" x14ac:dyDescent="0.3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pans="1:31" s="40" customFormat="1" x14ac:dyDescent="0.3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pans="1:31" s="40" customFormat="1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41" spans="1:31" x14ac:dyDescent="0.35">
      <c r="AB41"/>
      <c r="AC41"/>
      <c r="AD41"/>
      <c r="AE41"/>
    </row>
    <row r="42" spans="1:31" x14ac:dyDescent="0.35">
      <c r="AB42"/>
      <c r="AC42"/>
      <c r="AD42"/>
      <c r="AE42"/>
    </row>
    <row r="43" spans="1:31" x14ac:dyDescent="0.35">
      <c r="AB43"/>
      <c r="AC43"/>
      <c r="AD43"/>
      <c r="AE43"/>
    </row>
    <row r="44" spans="1:31" x14ac:dyDescent="0.35">
      <c r="AB44"/>
      <c r="AC44"/>
      <c r="AD44"/>
      <c r="AE44"/>
    </row>
    <row r="45" spans="1:31" x14ac:dyDescent="0.35">
      <c r="AB45"/>
      <c r="AC45"/>
      <c r="AD45"/>
      <c r="AE45"/>
    </row>
    <row r="46" spans="1:31" x14ac:dyDescent="0.35">
      <c r="AB46"/>
      <c r="AC46"/>
      <c r="AD46"/>
      <c r="AE46"/>
    </row>
    <row r="47" spans="1:31" x14ac:dyDescent="0.35">
      <c r="Z47"/>
      <c r="AA47"/>
      <c r="AB47"/>
      <c r="AC47"/>
      <c r="AD47"/>
      <c r="AE47"/>
    </row>
    <row r="48" spans="1:31" x14ac:dyDescent="0.35">
      <c r="Z48"/>
      <c r="AA48"/>
      <c r="AB48"/>
      <c r="AC48"/>
      <c r="AD48"/>
      <c r="AE48"/>
    </row>
    <row r="49" spans="31:31" x14ac:dyDescent="0.35">
      <c r="AE49"/>
    </row>
    <row r="50" spans="31:31" x14ac:dyDescent="0.35">
      <c r="AE50"/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ignoredErrors>
    <ignoredError sqref="AA8:AA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zoomScale="70" workbookViewId="0">
      <selection activeCell="A2" sqref="A2"/>
    </sheetView>
  </sheetViews>
  <sheetFormatPr defaultRowHeight="15.5" x14ac:dyDescent="0.35"/>
  <cols>
    <col min="1" max="1" width="18.453125" style="2" customWidth="1"/>
    <col min="2" max="2" width="5.54296875" style="2" customWidth="1"/>
    <col min="3" max="6" width="8.54296875" style="2" bestFit="1" customWidth="1"/>
    <col min="7" max="11" width="8.54296875" style="2" customWidth="1"/>
    <col min="12" max="12" width="16.26953125" style="2" customWidth="1"/>
    <col min="13" max="13" width="4.81640625" style="2" customWidth="1"/>
    <col min="14" max="14" width="12.7265625" style="2" bestFit="1" customWidth="1"/>
    <col min="15" max="16" width="5.453125" style="2" customWidth="1"/>
  </cols>
  <sheetData>
    <row r="1" spans="1:14" x14ac:dyDescent="0.35">
      <c r="A1" s="1" t="s">
        <v>30</v>
      </c>
    </row>
    <row r="2" spans="1:14" x14ac:dyDescent="0.35">
      <c r="A2" s="1"/>
    </row>
    <row r="3" spans="1:14" ht="16" thickBot="1" x14ac:dyDescent="0.4">
      <c r="A3" s="1"/>
      <c r="B3" s="3"/>
      <c r="C3" s="15">
        <v>1</v>
      </c>
      <c r="D3" s="15">
        <v>2</v>
      </c>
      <c r="E3" s="15">
        <v>3</v>
      </c>
      <c r="F3" s="15">
        <v>4</v>
      </c>
      <c r="G3" s="15">
        <v>5</v>
      </c>
      <c r="H3" s="15">
        <v>6</v>
      </c>
      <c r="I3" s="15">
        <v>7</v>
      </c>
      <c r="J3" s="15">
        <v>8</v>
      </c>
      <c r="K3" s="15">
        <v>9</v>
      </c>
      <c r="L3" s="33" t="s">
        <v>2</v>
      </c>
    </row>
    <row r="4" spans="1:14" ht="18" customHeight="1" thickTop="1" thickBot="1" x14ac:dyDescent="0.45">
      <c r="A4" s="1" t="s">
        <v>8</v>
      </c>
      <c r="B4" s="2">
        <v>1</v>
      </c>
      <c r="C4" s="17"/>
      <c r="D4" s="18">
        <v>20</v>
      </c>
      <c r="E4" s="18">
        <v>18</v>
      </c>
      <c r="F4" s="18">
        <v>19</v>
      </c>
      <c r="G4" s="18"/>
      <c r="H4" s="18"/>
      <c r="I4" s="18"/>
      <c r="J4" s="18"/>
      <c r="K4" s="19"/>
      <c r="L4" s="45">
        <f>SUMPRODUCT(MatriceCosti,MatriceFlussi)</f>
        <v>46</v>
      </c>
      <c r="M4" s="15"/>
    </row>
    <row r="5" spans="1:14" ht="16" thickTop="1" x14ac:dyDescent="0.35">
      <c r="A5" s="1"/>
      <c r="B5" s="2">
        <v>2</v>
      </c>
      <c r="C5" s="20"/>
      <c r="D5" s="21"/>
      <c r="E5" s="21">
        <v>12</v>
      </c>
      <c r="F5" s="21"/>
      <c r="G5" s="21">
        <v>19</v>
      </c>
      <c r="H5" s="21">
        <v>21</v>
      </c>
      <c r="I5" s="21">
        <v>26</v>
      </c>
      <c r="J5" s="21"/>
      <c r="K5" s="22"/>
      <c r="L5" s="32"/>
      <c r="M5" s="15"/>
    </row>
    <row r="6" spans="1:14" x14ac:dyDescent="0.35">
      <c r="A6" s="1"/>
      <c r="B6" s="2">
        <v>3</v>
      </c>
      <c r="C6" s="20">
        <v>16</v>
      </c>
      <c r="D6" s="21">
        <v>14</v>
      </c>
      <c r="E6" s="21"/>
      <c r="F6" s="21">
        <v>13</v>
      </c>
      <c r="G6" s="21">
        <v>17</v>
      </c>
      <c r="H6" s="21"/>
      <c r="I6" s="21"/>
      <c r="J6" s="21"/>
      <c r="K6" s="22"/>
      <c r="L6" s="32"/>
      <c r="M6" s="15"/>
    </row>
    <row r="7" spans="1:14" x14ac:dyDescent="0.35">
      <c r="A7" s="1"/>
      <c r="B7" s="2">
        <v>4</v>
      </c>
      <c r="C7" s="20"/>
      <c r="D7" s="21"/>
      <c r="E7" s="21">
        <v>13</v>
      </c>
      <c r="F7" s="21"/>
      <c r="G7" s="21"/>
      <c r="H7" s="21">
        <v>17</v>
      </c>
      <c r="I7" s="21">
        <v>23</v>
      </c>
      <c r="J7" s="21"/>
      <c r="K7" s="22"/>
      <c r="L7" s="32"/>
      <c r="M7" s="15"/>
    </row>
    <row r="8" spans="1:14" x14ac:dyDescent="0.35">
      <c r="A8" s="1"/>
      <c r="B8" s="2">
        <v>5</v>
      </c>
      <c r="C8" s="20"/>
      <c r="D8" s="21"/>
      <c r="E8" s="21"/>
      <c r="F8" s="21"/>
      <c r="G8" s="21"/>
      <c r="H8" s="21">
        <v>17</v>
      </c>
      <c r="I8" s="21"/>
      <c r="J8" s="21">
        <v>14</v>
      </c>
      <c r="K8" s="22"/>
      <c r="L8" s="32"/>
      <c r="M8" s="15"/>
    </row>
    <row r="9" spans="1:14" x14ac:dyDescent="0.35">
      <c r="A9" s="1"/>
      <c r="B9" s="2">
        <v>6</v>
      </c>
      <c r="C9" s="20"/>
      <c r="D9" s="21"/>
      <c r="E9" s="21"/>
      <c r="F9" s="21"/>
      <c r="G9" s="21"/>
      <c r="H9" s="21"/>
      <c r="I9" s="21">
        <v>19</v>
      </c>
      <c r="J9" s="21">
        <v>10</v>
      </c>
      <c r="K9" s="22">
        <v>12</v>
      </c>
      <c r="L9" s="32"/>
      <c r="M9" s="15"/>
    </row>
    <row r="10" spans="1:14" x14ac:dyDescent="0.35">
      <c r="A10" s="1"/>
      <c r="B10" s="2">
        <v>7</v>
      </c>
      <c r="C10" s="20"/>
      <c r="D10" s="21"/>
      <c r="E10" s="21"/>
      <c r="F10" s="21"/>
      <c r="G10" s="21"/>
      <c r="H10" s="21">
        <v>18</v>
      </c>
      <c r="I10" s="21"/>
      <c r="J10" s="21"/>
      <c r="K10" s="22">
        <v>9</v>
      </c>
      <c r="L10" s="32"/>
      <c r="M10" s="15"/>
    </row>
    <row r="11" spans="1:14" x14ac:dyDescent="0.35">
      <c r="A11" s="1"/>
      <c r="B11" s="2">
        <v>8</v>
      </c>
      <c r="C11" s="20"/>
      <c r="D11" s="21"/>
      <c r="E11" s="21"/>
      <c r="F11" s="21"/>
      <c r="G11" s="21"/>
      <c r="H11" s="21">
        <v>11</v>
      </c>
      <c r="I11" s="21"/>
      <c r="J11" s="21"/>
      <c r="K11" s="22">
        <v>7</v>
      </c>
      <c r="L11" s="32"/>
      <c r="M11" s="15"/>
    </row>
    <row r="12" spans="1:14" ht="16" thickBot="1" x14ac:dyDescent="0.4">
      <c r="A12" s="1"/>
      <c r="B12" s="2">
        <v>9</v>
      </c>
      <c r="C12" s="23"/>
      <c r="D12" s="24"/>
      <c r="E12" s="24"/>
      <c r="F12" s="24"/>
      <c r="G12" s="24"/>
      <c r="H12" s="24"/>
      <c r="I12" s="24">
        <v>8</v>
      </c>
      <c r="J12" s="24"/>
      <c r="K12" s="25"/>
      <c r="L12" s="32"/>
      <c r="M12" s="15"/>
    </row>
    <row r="13" spans="1:14" x14ac:dyDescent="0.35">
      <c r="A13" s="1"/>
    </row>
    <row r="14" spans="1:14" x14ac:dyDescent="0.35">
      <c r="C14" s="4"/>
      <c r="D14" s="4"/>
      <c r="E14" s="4"/>
      <c r="F14" s="9"/>
      <c r="G14" s="9"/>
      <c r="H14" s="9"/>
      <c r="I14" s="9"/>
      <c r="J14" s="9"/>
      <c r="K14" s="9"/>
    </row>
    <row r="15" spans="1:14" ht="16" thickBot="1" x14ac:dyDescent="0.4">
      <c r="A15" s="1" t="s">
        <v>41</v>
      </c>
      <c r="B15" s="3"/>
      <c r="C15" s="15">
        <v>1</v>
      </c>
      <c r="D15" s="15">
        <v>2</v>
      </c>
      <c r="E15" s="15">
        <v>3</v>
      </c>
      <c r="F15" s="15">
        <v>4</v>
      </c>
      <c r="G15" s="15">
        <v>5</v>
      </c>
      <c r="H15" s="15">
        <v>6</v>
      </c>
      <c r="I15" s="15">
        <v>7</v>
      </c>
      <c r="J15" s="15">
        <v>8</v>
      </c>
      <c r="K15" s="15">
        <v>9</v>
      </c>
      <c r="L15" s="34"/>
      <c r="N15" s="1"/>
    </row>
    <row r="16" spans="1:14" x14ac:dyDescent="0.35">
      <c r="A16" s="1" t="s">
        <v>43</v>
      </c>
      <c r="B16" s="2">
        <v>1</v>
      </c>
      <c r="C16" s="17"/>
      <c r="D16" s="18">
        <v>1</v>
      </c>
      <c r="E16" s="18">
        <v>1</v>
      </c>
      <c r="F16" s="18">
        <v>1</v>
      </c>
      <c r="G16" s="18"/>
      <c r="H16" s="18"/>
      <c r="I16" s="18"/>
      <c r="J16" s="18"/>
      <c r="K16" s="19"/>
      <c r="L16" s="5"/>
      <c r="M16" s="15"/>
      <c r="N16" s="8"/>
    </row>
    <row r="17" spans="1:16" x14ac:dyDescent="0.35">
      <c r="B17" s="2">
        <v>2</v>
      </c>
      <c r="C17" s="20"/>
      <c r="D17" s="21"/>
      <c r="E17" s="21">
        <v>1</v>
      </c>
      <c r="F17" s="21"/>
      <c r="G17" s="21">
        <v>1</v>
      </c>
      <c r="H17" s="21">
        <v>1</v>
      </c>
      <c r="I17" s="21">
        <v>1</v>
      </c>
      <c r="J17" s="21"/>
      <c r="K17" s="22"/>
      <c r="L17" s="5"/>
      <c r="M17" s="15"/>
      <c r="N17" s="8"/>
    </row>
    <row r="18" spans="1:16" x14ac:dyDescent="0.35">
      <c r="B18" s="2">
        <v>3</v>
      </c>
      <c r="C18" s="20">
        <v>1</v>
      </c>
      <c r="D18" s="21">
        <v>1</v>
      </c>
      <c r="E18" s="21"/>
      <c r="F18" s="21">
        <v>1</v>
      </c>
      <c r="G18" s="21">
        <v>1</v>
      </c>
      <c r="H18" s="21"/>
      <c r="I18" s="21"/>
      <c r="J18" s="21"/>
      <c r="K18" s="22"/>
      <c r="L18" s="5"/>
      <c r="M18" s="15"/>
      <c r="N18" s="8"/>
    </row>
    <row r="19" spans="1:16" x14ac:dyDescent="0.35">
      <c r="B19" s="2">
        <v>4</v>
      </c>
      <c r="C19" s="20"/>
      <c r="D19" s="21"/>
      <c r="E19" s="21">
        <v>1</v>
      </c>
      <c r="F19" s="21"/>
      <c r="G19" s="21"/>
      <c r="H19" s="21">
        <v>1</v>
      </c>
      <c r="I19" s="21">
        <v>1</v>
      </c>
      <c r="J19" s="21"/>
      <c r="K19" s="22"/>
      <c r="L19" s="5"/>
      <c r="M19" s="15"/>
      <c r="N19" s="8"/>
    </row>
    <row r="20" spans="1:16" x14ac:dyDescent="0.35">
      <c r="B20" s="2">
        <v>5</v>
      </c>
      <c r="C20" s="20"/>
      <c r="D20" s="21"/>
      <c r="E20" s="21"/>
      <c r="F20" s="21"/>
      <c r="G20" s="21"/>
      <c r="H20" s="21">
        <v>1</v>
      </c>
      <c r="I20" s="21"/>
      <c r="J20" s="21">
        <v>1</v>
      </c>
      <c r="K20" s="22"/>
      <c r="L20" s="5"/>
      <c r="M20" s="15"/>
      <c r="N20" s="8"/>
    </row>
    <row r="21" spans="1:16" x14ac:dyDescent="0.35">
      <c r="B21" s="2">
        <v>6</v>
      </c>
      <c r="C21" s="20"/>
      <c r="D21" s="21"/>
      <c r="E21" s="21"/>
      <c r="F21" s="21"/>
      <c r="G21" s="21"/>
      <c r="H21" s="21"/>
      <c r="I21" s="21">
        <v>1</v>
      </c>
      <c r="J21" s="21">
        <v>1</v>
      </c>
      <c r="K21" s="22">
        <v>1</v>
      </c>
      <c r="L21" s="5"/>
      <c r="M21" s="15"/>
      <c r="N21" s="8"/>
    </row>
    <row r="22" spans="1:16" x14ac:dyDescent="0.35">
      <c r="B22" s="2">
        <v>7</v>
      </c>
      <c r="C22" s="20"/>
      <c r="D22" s="21"/>
      <c r="E22" s="21"/>
      <c r="F22" s="21"/>
      <c r="G22" s="21"/>
      <c r="H22" s="21">
        <v>1</v>
      </c>
      <c r="I22" s="21"/>
      <c r="J22" s="21"/>
      <c r="K22" s="22">
        <v>1</v>
      </c>
      <c r="L22" s="5"/>
      <c r="M22" s="15"/>
      <c r="N22" s="8"/>
    </row>
    <row r="23" spans="1:16" x14ac:dyDescent="0.35">
      <c r="B23" s="2">
        <v>8</v>
      </c>
      <c r="C23" s="20"/>
      <c r="D23" s="21"/>
      <c r="E23" s="21"/>
      <c r="F23" s="21"/>
      <c r="G23" s="21"/>
      <c r="H23" s="21">
        <v>1</v>
      </c>
      <c r="I23" s="21"/>
      <c r="J23" s="21"/>
      <c r="K23" s="22">
        <v>1</v>
      </c>
      <c r="L23" s="5"/>
      <c r="M23" s="15"/>
      <c r="N23" s="8"/>
    </row>
    <row r="24" spans="1:16" ht="16" thickBot="1" x14ac:dyDescent="0.4">
      <c r="B24" s="2">
        <v>9</v>
      </c>
      <c r="C24" s="23"/>
      <c r="D24" s="24"/>
      <c r="E24" s="24"/>
      <c r="F24" s="24"/>
      <c r="G24" s="24"/>
      <c r="H24" s="24"/>
      <c r="I24" s="24">
        <v>1</v>
      </c>
      <c r="J24" s="24"/>
      <c r="K24" s="25"/>
      <c r="L24" s="5"/>
      <c r="M24" s="15"/>
      <c r="N24" s="8"/>
    </row>
    <row r="25" spans="1:16" x14ac:dyDescent="0.35"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6" x14ac:dyDescent="0.35">
      <c r="C26" s="5"/>
      <c r="D26" s="5"/>
      <c r="E26" s="5"/>
      <c r="F26" s="5"/>
      <c r="G26" s="5"/>
      <c r="H26" s="5"/>
      <c r="I26" s="5"/>
      <c r="J26" s="5"/>
      <c r="K26" s="5"/>
      <c r="L26" s="32"/>
      <c r="P26"/>
    </row>
    <row r="27" spans="1:16" ht="16" thickBot="1" x14ac:dyDescent="0.4">
      <c r="A27" s="1" t="s">
        <v>29</v>
      </c>
      <c r="C27" s="15">
        <v>1</v>
      </c>
      <c r="D27" s="15">
        <v>2</v>
      </c>
      <c r="E27" s="15">
        <v>3</v>
      </c>
      <c r="F27" s="15">
        <v>4</v>
      </c>
      <c r="G27" s="15">
        <v>5</v>
      </c>
      <c r="H27" s="15">
        <v>6</v>
      </c>
      <c r="I27" s="15">
        <v>7</v>
      </c>
      <c r="J27" s="15">
        <v>8</v>
      </c>
      <c r="K27" s="15">
        <v>9</v>
      </c>
      <c r="L27" s="34" t="s">
        <v>1</v>
      </c>
      <c r="N27" s="34" t="s">
        <v>45</v>
      </c>
      <c r="P27" s="1" t="s">
        <v>32</v>
      </c>
    </row>
    <row r="28" spans="1:16" ht="17.25" customHeight="1" thickTop="1" x14ac:dyDescent="0.4">
      <c r="A28" s="1" t="s">
        <v>31</v>
      </c>
      <c r="B28" s="2">
        <v>1</v>
      </c>
      <c r="C28" s="26">
        <v>0</v>
      </c>
      <c r="D28" s="27">
        <v>0</v>
      </c>
      <c r="E28" s="27">
        <v>0</v>
      </c>
      <c r="F28" s="27">
        <v>1</v>
      </c>
      <c r="G28" s="27">
        <v>0</v>
      </c>
      <c r="H28" s="27">
        <v>0</v>
      </c>
      <c r="I28" s="27">
        <v>0</v>
      </c>
      <c r="J28" s="27">
        <v>0</v>
      </c>
      <c r="K28" s="28">
        <v>0</v>
      </c>
      <c r="L28" s="5">
        <f>SUMPRODUCT(C16:K16,C28:K28)</f>
        <v>1</v>
      </c>
      <c r="N28" s="5">
        <f>L28-C37</f>
        <v>1</v>
      </c>
      <c r="O28" s="15" t="s">
        <v>0</v>
      </c>
      <c r="P28" s="46">
        <v>1</v>
      </c>
    </row>
    <row r="29" spans="1:16" x14ac:dyDescent="0.35">
      <c r="B29" s="2">
        <v>2</v>
      </c>
      <c r="C29" s="29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1">
        <v>0</v>
      </c>
      <c r="L29" s="5">
        <f>SUMPRODUCT(C17:K17,C29:K29)</f>
        <v>0</v>
      </c>
      <c r="N29" s="5">
        <f>L29-D37</f>
        <v>0</v>
      </c>
      <c r="O29" s="15" t="s">
        <v>0</v>
      </c>
      <c r="P29" s="47">
        <v>0</v>
      </c>
    </row>
    <row r="30" spans="1:16" s="40" customFormat="1" x14ac:dyDescent="0.35">
      <c r="A30" s="38"/>
      <c r="B30" s="2">
        <v>3</v>
      </c>
      <c r="C30" s="50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2">
        <v>0</v>
      </c>
      <c r="L30" s="5">
        <f t="shared" ref="L30:L36" si="0">SUMPRODUCT(C18:K18,C30:K30)</f>
        <v>0</v>
      </c>
      <c r="M30" s="38"/>
      <c r="N30" s="5">
        <f>L30-E37</f>
        <v>0</v>
      </c>
      <c r="O30" s="15" t="s">
        <v>0</v>
      </c>
      <c r="P30" s="47">
        <v>0</v>
      </c>
    </row>
    <row r="31" spans="1:16" s="40" customFormat="1" x14ac:dyDescent="0.35">
      <c r="A31" s="38"/>
      <c r="B31" s="2">
        <v>4</v>
      </c>
      <c r="C31" s="50">
        <v>0</v>
      </c>
      <c r="D31" s="51">
        <v>0</v>
      </c>
      <c r="E31" s="51">
        <v>0</v>
      </c>
      <c r="F31" s="51">
        <v>0</v>
      </c>
      <c r="G31" s="51">
        <v>0</v>
      </c>
      <c r="H31" s="51">
        <v>1</v>
      </c>
      <c r="I31" s="51">
        <v>0</v>
      </c>
      <c r="J31" s="51">
        <v>0</v>
      </c>
      <c r="K31" s="52">
        <v>0</v>
      </c>
      <c r="L31" s="5">
        <f t="shared" si="0"/>
        <v>1</v>
      </c>
      <c r="M31" s="38"/>
      <c r="N31" s="5">
        <f>L31-F37</f>
        <v>0</v>
      </c>
      <c r="O31" s="15" t="s">
        <v>0</v>
      </c>
      <c r="P31" s="47">
        <v>0</v>
      </c>
    </row>
    <row r="32" spans="1:16" s="40" customFormat="1" x14ac:dyDescent="0.35">
      <c r="A32" s="38"/>
      <c r="B32" s="2">
        <v>5</v>
      </c>
      <c r="C32" s="53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5">
        <v>0</v>
      </c>
      <c r="L32" s="5">
        <f t="shared" si="0"/>
        <v>0</v>
      </c>
      <c r="M32" s="38"/>
      <c r="N32" s="5">
        <f>L32-G37</f>
        <v>0</v>
      </c>
      <c r="O32" s="15" t="s">
        <v>0</v>
      </c>
      <c r="P32" s="47">
        <v>0</v>
      </c>
    </row>
    <row r="33" spans="1:16" s="40" customFormat="1" x14ac:dyDescent="0.35">
      <c r="A33" s="38"/>
      <c r="B33" s="2">
        <v>6</v>
      </c>
      <c r="C33" s="50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1</v>
      </c>
      <c r="K33" s="52">
        <v>0</v>
      </c>
      <c r="L33" s="5">
        <f t="shared" si="0"/>
        <v>1</v>
      </c>
      <c r="M33" s="38"/>
      <c r="N33" s="5">
        <f>L33-H37</f>
        <v>0</v>
      </c>
      <c r="O33" s="15" t="s">
        <v>0</v>
      </c>
      <c r="P33" s="47">
        <v>0</v>
      </c>
    </row>
    <row r="34" spans="1:16" s="40" customFormat="1" x14ac:dyDescent="0.35">
      <c r="A34" s="38"/>
      <c r="B34" s="2">
        <v>7</v>
      </c>
      <c r="C34" s="50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2">
        <v>0</v>
      </c>
      <c r="L34" s="5">
        <f t="shared" si="0"/>
        <v>0</v>
      </c>
      <c r="M34" s="38"/>
      <c r="N34" s="5">
        <f>L34-I37</f>
        <v>0</v>
      </c>
      <c r="O34" s="15" t="s">
        <v>0</v>
      </c>
      <c r="P34" s="47">
        <v>0</v>
      </c>
    </row>
    <row r="35" spans="1:16" s="40" customFormat="1" x14ac:dyDescent="0.35">
      <c r="A35" s="42"/>
      <c r="B35" s="2">
        <v>8</v>
      </c>
      <c r="C35" s="50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2">
        <v>0</v>
      </c>
      <c r="L35" s="5">
        <f t="shared" si="0"/>
        <v>0</v>
      </c>
      <c r="M35" s="38"/>
      <c r="N35" s="5">
        <f>L35-J37</f>
        <v>-1</v>
      </c>
      <c r="O35" s="15" t="s">
        <v>0</v>
      </c>
      <c r="P35" s="47">
        <v>-1</v>
      </c>
    </row>
    <row r="36" spans="1:16" s="40" customFormat="1" ht="16" thickBot="1" x14ac:dyDescent="0.4">
      <c r="A36" s="38"/>
      <c r="B36" s="2">
        <v>9</v>
      </c>
      <c r="C36" s="56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8">
        <v>0</v>
      </c>
      <c r="L36" s="5">
        <f t="shared" si="0"/>
        <v>0</v>
      </c>
      <c r="M36" s="38"/>
      <c r="N36" s="5">
        <f>L36-K37</f>
        <v>0</v>
      </c>
      <c r="O36" s="15" t="s">
        <v>0</v>
      </c>
      <c r="P36" s="48">
        <v>0</v>
      </c>
    </row>
    <row r="37" spans="1:16" s="40" customFormat="1" ht="16" thickTop="1" x14ac:dyDescent="0.35">
      <c r="A37" s="49" t="s">
        <v>3</v>
      </c>
      <c r="B37" s="38"/>
      <c r="C37" s="51">
        <f>SUMPRODUCT(C16:C24,C28:C36)</f>
        <v>0</v>
      </c>
      <c r="D37" s="51">
        <f t="shared" ref="D37:K37" si="1">SUMPRODUCT(D16:D24,D28:D36)</f>
        <v>0</v>
      </c>
      <c r="E37" s="51">
        <f t="shared" si="1"/>
        <v>0</v>
      </c>
      <c r="F37" s="51">
        <f t="shared" si="1"/>
        <v>1</v>
      </c>
      <c r="G37" s="51">
        <f t="shared" si="1"/>
        <v>0</v>
      </c>
      <c r="H37" s="51">
        <f t="shared" si="1"/>
        <v>1</v>
      </c>
      <c r="I37" s="51">
        <f t="shared" si="1"/>
        <v>0</v>
      </c>
      <c r="J37" s="51">
        <f t="shared" si="1"/>
        <v>1</v>
      </c>
      <c r="K37" s="51">
        <f t="shared" si="1"/>
        <v>0</v>
      </c>
      <c r="L37" s="38"/>
      <c r="M37" s="38"/>
      <c r="N37" s="38"/>
      <c r="O37" s="38"/>
      <c r="P37" s="38"/>
    </row>
    <row r="38" spans="1:16" s="40" customFormat="1" x14ac:dyDescent="0.35">
      <c r="A38" s="42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40" customFormat="1" x14ac:dyDescent="0.3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s="40" customFormat="1" x14ac:dyDescent="0.3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s="40" customFormat="1" x14ac:dyDescent="0.3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s="40" customFormat="1" x14ac:dyDescent="0.3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s="40" customFormat="1" x14ac:dyDescent="0.3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s="40" customFormat="1" x14ac:dyDescent="0.3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s="40" customFormat="1" x14ac:dyDescent="0.3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9" spans="12:16" x14ac:dyDescent="0.35">
      <c r="M49"/>
      <c r="N49"/>
      <c r="O49"/>
      <c r="P49"/>
    </row>
    <row r="50" spans="12:16" x14ac:dyDescent="0.35">
      <c r="M50"/>
      <c r="N50"/>
      <c r="O50"/>
      <c r="P50"/>
    </row>
    <row r="51" spans="12:16" x14ac:dyDescent="0.35">
      <c r="M51"/>
      <c r="N51"/>
      <c r="O51"/>
      <c r="P51"/>
    </row>
    <row r="52" spans="12:16" x14ac:dyDescent="0.35">
      <c r="M52"/>
      <c r="N52"/>
      <c r="O52"/>
      <c r="P52"/>
    </row>
    <row r="53" spans="12:16" x14ac:dyDescent="0.35">
      <c r="M53"/>
      <c r="N53"/>
      <c r="O53"/>
      <c r="P53"/>
    </row>
    <row r="54" spans="12:16" x14ac:dyDescent="0.35">
      <c r="M54"/>
      <c r="N54"/>
      <c r="O54"/>
      <c r="P54"/>
    </row>
    <row r="55" spans="12:16" x14ac:dyDescent="0.35">
      <c r="L55"/>
      <c r="M55"/>
      <c r="N55"/>
      <c r="O55"/>
      <c r="P55"/>
    </row>
    <row r="56" spans="12:16" x14ac:dyDescent="0.35">
      <c r="L56"/>
      <c r="M56"/>
      <c r="N56"/>
      <c r="O56"/>
      <c r="P56"/>
    </row>
    <row r="57" spans="12:16" x14ac:dyDescent="0.35">
      <c r="P57"/>
    </row>
    <row r="58" spans="12:16" x14ac:dyDescent="0.35">
      <c r="P58"/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ignoredErrors>
    <ignoredError sqref="C37:K37 L28:L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1"/>
  <sheetViews>
    <sheetView zoomScale="70" workbookViewId="0">
      <selection activeCell="A2" sqref="A2"/>
    </sheetView>
  </sheetViews>
  <sheetFormatPr defaultRowHeight="15.5" x14ac:dyDescent="0.35"/>
  <cols>
    <col min="1" max="1" width="18.453125" style="2" customWidth="1"/>
    <col min="2" max="2" width="5.54296875" style="2" customWidth="1"/>
    <col min="3" max="6" width="8.54296875" style="2" bestFit="1" customWidth="1"/>
    <col min="7" max="24" width="8.54296875" style="2" customWidth="1"/>
    <col min="25" max="26" width="8.54296875" style="2" bestFit="1" customWidth="1"/>
    <col min="27" max="27" width="16.26953125" style="2" customWidth="1"/>
    <col min="28" max="28" width="4.81640625" style="2" customWidth="1"/>
    <col min="29" max="31" width="9.1796875" style="2" customWidth="1"/>
  </cols>
  <sheetData>
    <row r="1" spans="1:28" x14ac:dyDescent="0.35">
      <c r="A1" s="1" t="s">
        <v>30</v>
      </c>
    </row>
    <row r="2" spans="1:28" x14ac:dyDescent="0.35">
      <c r="A2" s="1"/>
    </row>
    <row r="3" spans="1:28" ht="16" thickBot="1" x14ac:dyDescent="0.4">
      <c r="A3" s="1" t="s">
        <v>44</v>
      </c>
      <c r="B3" s="3"/>
      <c r="C3" s="15" t="s">
        <v>4</v>
      </c>
      <c r="D3" s="15" t="s">
        <v>5</v>
      </c>
      <c r="E3" s="15" t="s">
        <v>9</v>
      </c>
      <c r="F3" s="15" t="s">
        <v>10</v>
      </c>
      <c r="G3" s="15" t="s">
        <v>6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7</v>
      </c>
      <c r="M3" s="15" t="s">
        <v>15</v>
      </c>
      <c r="N3" s="15" t="s">
        <v>16</v>
      </c>
      <c r="O3" s="15" t="s">
        <v>17</v>
      </c>
      <c r="P3" s="15" t="s">
        <v>18</v>
      </c>
      <c r="Q3" s="15" t="s">
        <v>19</v>
      </c>
      <c r="R3" s="15" t="s">
        <v>20</v>
      </c>
      <c r="S3" s="15" t="s">
        <v>21</v>
      </c>
      <c r="T3" s="15" t="s">
        <v>22</v>
      </c>
      <c r="U3" s="15" t="s">
        <v>23</v>
      </c>
      <c r="V3" s="15" t="s">
        <v>24</v>
      </c>
      <c r="W3" s="15" t="s">
        <v>25</v>
      </c>
      <c r="X3" s="15" t="s">
        <v>26</v>
      </c>
      <c r="Y3" s="15" t="s">
        <v>27</v>
      </c>
      <c r="Z3" s="15" t="s">
        <v>28</v>
      </c>
      <c r="AA3" s="33" t="s">
        <v>2</v>
      </c>
    </row>
    <row r="4" spans="1:28" ht="17.5" thickTop="1" thickBot="1" x14ac:dyDescent="0.45">
      <c r="A4" s="1" t="s">
        <v>8</v>
      </c>
      <c r="C4" s="12">
        <v>20</v>
      </c>
      <c r="D4" s="13">
        <v>18</v>
      </c>
      <c r="E4" s="13">
        <v>19</v>
      </c>
      <c r="F4" s="13">
        <v>12</v>
      </c>
      <c r="G4" s="13">
        <v>19</v>
      </c>
      <c r="H4" s="13">
        <v>21</v>
      </c>
      <c r="I4" s="13">
        <v>26</v>
      </c>
      <c r="J4" s="13">
        <v>16</v>
      </c>
      <c r="K4" s="13">
        <v>12</v>
      </c>
      <c r="L4" s="13">
        <v>13</v>
      </c>
      <c r="M4" s="13">
        <v>17</v>
      </c>
      <c r="N4" s="13">
        <v>13</v>
      </c>
      <c r="O4" s="13">
        <v>17</v>
      </c>
      <c r="P4" s="13">
        <v>23</v>
      </c>
      <c r="Q4" s="13">
        <v>17</v>
      </c>
      <c r="R4" s="13">
        <v>14</v>
      </c>
      <c r="S4" s="13">
        <v>19</v>
      </c>
      <c r="T4" s="13">
        <v>10</v>
      </c>
      <c r="U4" s="13">
        <v>12</v>
      </c>
      <c r="V4" s="13">
        <v>18</v>
      </c>
      <c r="W4" s="13">
        <v>9</v>
      </c>
      <c r="X4" s="13">
        <v>11</v>
      </c>
      <c r="Y4" s="13">
        <v>7</v>
      </c>
      <c r="Z4" s="14">
        <v>8</v>
      </c>
      <c r="AA4" s="7">
        <f>SUMPRODUCT(CostiArchi,FlussiArchi)</f>
        <v>46</v>
      </c>
      <c r="AB4" s="15"/>
    </row>
    <row r="5" spans="1:28" x14ac:dyDescent="0.35">
      <c r="B5" s="3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8" x14ac:dyDescent="0.35">
      <c r="C6" s="60" t="s">
        <v>37</v>
      </c>
      <c r="D6" s="4"/>
      <c r="E6" s="60" t="s">
        <v>37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4"/>
      <c r="Z6" s="4"/>
    </row>
    <row r="7" spans="1:28" ht="16" thickBot="1" x14ac:dyDescent="0.4">
      <c r="A7" s="1" t="s">
        <v>33</v>
      </c>
      <c r="B7" s="3"/>
      <c r="C7" s="1" t="s">
        <v>38</v>
      </c>
      <c r="E7" s="1" t="s">
        <v>39</v>
      </c>
      <c r="G7" s="60" t="s">
        <v>45</v>
      </c>
      <c r="I7" s="1" t="s">
        <v>32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8" x14ac:dyDescent="0.35">
      <c r="A8" s="1" t="s">
        <v>34</v>
      </c>
      <c r="B8" s="8">
        <v>1</v>
      </c>
      <c r="C8" s="61">
        <f>SUMIF(CodeArchi,B8,FlussiArchi)</f>
        <v>1</v>
      </c>
      <c r="D8" s="15" t="s">
        <v>40</v>
      </c>
      <c r="E8" s="62">
        <f>SUMIF(TesteArchi,B8,FlussiArchi)</f>
        <v>0</v>
      </c>
      <c r="F8" s="15" t="s">
        <v>0</v>
      </c>
      <c r="G8" s="5">
        <f>C8-E8</f>
        <v>1</v>
      </c>
      <c r="H8" s="15" t="s">
        <v>0</v>
      </c>
      <c r="I8" s="46">
        <v>1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x14ac:dyDescent="0.35">
      <c r="B9" s="8">
        <v>2</v>
      </c>
      <c r="C9" s="61">
        <f>SUMIF(CodeArchi,B9,FlussiArchi)</f>
        <v>0</v>
      </c>
      <c r="D9" s="15" t="s">
        <v>40</v>
      </c>
      <c r="E9" s="62">
        <f>SUMIF(TesteArchi,B9,FlussiArchi)</f>
        <v>0</v>
      </c>
      <c r="F9" s="15" t="s">
        <v>0</v>
      </c>
      <c r="G9" s="5">
        <f t="shared" ref="G9:G16" si="0">C9-E9</f>
        <v>0</v>
      </c>
      <c r="H9" s="15" t="s">
        <v>0</v>
      </c>
      <c r="I9" s="47">
        <v>0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x14ac:dyDescent="0.35">
      <c r="B10" s="8">
        <v>3</v>
      </c>
      <c r="C10" s="61">
        <f>SUMIF(CodeArchi,B10,FlussiArchi)</f>
        <v>0</v>
      </c>
      <c r="D10" s="15" t="s">
        <v>40</v>
      </c>
      <c r="E10" s="62">
        <f>SUMIF(TesteArchi,B10,FlussiArchi)</f>
        <v>0</v>
      </c>
      <c r="F10" s="15" t="s">
        <v>0</v>
      </c>
      <c r="G10" s="5">
        <f t="shared" si="0"/>
        <v>0</v>
      </c>
      <c r="H10" s="15" t="s">
        <v>0</v>
      </c>
      <c r="I10" s="47">
        <v>0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8" x14ac:dyDescent="0.35">
      <c r="B11" s="8">
        <v>4</v>
      </c>
      <c r="C11" s="61">
        <f>SUMIF(CodeArchi,B11,FlussiArchi)</f>
        <v>1</v>
      </c>
      <c r="D11" s="15" t="s">
        <v>40</v>
      </c>
      <c r="E11" s="62">
        <f>SUMIF(TesteArchi,B11,FlussiArchi)</f>
        <v>1</v>
      </c>
      <c r="F11" s="15" t="s">
        <v>0</v>
      </c>
      <c r="G11" s="5">
        <f t="shared" si="0"/>
        <v>0</v>
      </c>
      <c r="H11" s="15" t="s">
        <v>0</v>
      </c>
      <c r="I11" s="47">
        <v>0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x14ac:dyDescent="0.35">
      <c r="B12" s="8">
        <v>5</v>
      </c>
      <c r="C12" s="61">
        <f>SUMIF(CodeArchi,B12,FlussiArchi)</f>
        <v>0</v>
      </c>
      <c r="D12" s="15" t="s">
        <v>40</v>
      </c>
      <c r="E12" s="62">
        <f>SUMIF(TesteArchi,B12,FlussiArchi)</f>
        <v>0</v>
      </c>
      <c r="F12" s="15" t="s">
        <v>0</v>
      </c>
      <c r="G12" s="5">
        <f t="shared" si="0"/>
        <v>0</v>
      </c>
      <c r="H12" s="15" t="s">
        <v>0</v>
      </c>
      <c r="I12" s="47">
        <v>0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x14ac:dyDescent="0.35">
      <c r="B13" s="8">
        <v>6</v>
      </c>
      <c r="C13" s="61">
        <f>SUMIF(CodeArchi,B13,FlussiArchi)</f>
        <v>1</v>
      </c>
      <c r="D13" s="15" t="s">
        <v>40</v>
      </c>
      <c r="E13" s="62">
        <f>SUMIF(TesteArchi,B13,FlussiArchi)</f>
        <v>1</v>
      </c>
      <c r="F13" s="15" t="s">
        <v>0</v>
      </c>
      <c r="G13" s="5">
        <f t="shared" si="0"/>
        <v>0</v>
      </c>
      <c r="H13" s="15" t="s">
        <v>0</v>
      </c>
      <c r="I13" s="47">
        <v>0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x14ac:dyDescent="0.35">
      <c r="B14" s="8">
        <v>7</v>
      </c>
      <c r="C14" s="61">
        <f>SUMIF(CodeArchi,B14,FlussiArchi)</f>
        <v>0</v>
      </c>
      <c r="D14" s="15" t="s">
        <v>40</v>
      </c>
      <c r="E14" s="62">
        <f>SUMIF(TesteArchi,B14,FlussiArchi)</f>
        <v>0</v>
      </c>
      <c r="F14" s="15" t="s">
        <v>0</v>
      </c>
      <c r="G14" s="5">
        <f t="shared" si="0"/>
        <v>0</v>
      </c>
      <c r="H14" s="15" t="s">
        <v>0</v>
      </c>
      <c r="I14" s="47">
        <v>0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x14ac:dyDescent="0.35">
      <c r="B15" s="8">
        <v>8</v>
      </c>
      <c r="C15" s="61">
        <f>SUMIF(CodeArchi,B15,FlussiArchi)</f>
        <v>0</v>
      </c>
      <c r="D15" s="15" t="s">
        <v>40</v>
      </c>
      <c r="E15" s="62">
        <f>SUMIF(TesteArchi,B15,FlussiArchi)</f>
        <v>1</v>
      </c>
      <c r="F15" s="15" t="s">
        <v>0</v>
      </c>
      <c r="G15" s="5">
        <f t="shared" si="0"/>
        <v>-1</v>
      </c>
      <c r="H15" s="15" t="s">
        <v>0</v>
      </c>
      <c r="I15" s="47">
        <v>-1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6" thickBot="1" x14ac:dyDescent="0.4">
      <c r="B16" s="8">
        <v>9</v>
      </c>
      <c r="C16" s="61">
        <f>SUMIF(CodeArchi,B16,FlussiArchi)</f>
        <v>0</v>
      </c>
      <c r="D16" s="15" t="s">
        <v>40</v>
      </c>
      <c r="E16" s="62">
        <f>SUMIF(TesteArchi,B16,FlussiArchi)</f>
        <v>0</v>
      </c>
      <c r="F16" s="15" t="s">
        <v>0</v>
      </c>
      <c r="G16" s="5">
        <f t="shared" si="0"/>
        <v>0</v>
      </c>
      <c r="H16" s="15" t="s">
        <v>0</v>
      </c>
      <c r="I16" s="48">
        <v>0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31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6"/>
    </row>
    <row r="18" spans="1:31" x14ac:dyDescent="0.35">
      <c r="B18" s="3" t="s">
        <v>35</v>
      </c>
      <c r="C18" s="21">
        <v>1</v>
      </c>
      <c r="D18" s="21">
        <v>1</v>
      </c>
      <c r="E18" s="21">
        <v>1</v>
      </c>
      <c r="F18" s="21">
        <v>2</v>
      </c>
      <c r="G18" s="21">
        <v>2</v>
      </c>
      <c r="H18" s="21">
        <v>2</v>
      </c>
      <c r="I18" s="21">
        <v>2</v>
      </c>
      <c r="J18" s="21">
        <v>3</v>
      </c>
      <c r="K18" s="21">
        <v>3</v>
      </c>
      <c r="L18" s="21">
        <v>3</v>
      </c>
      <c r="M18" s="21">
        <v>3</v>
      </c>
      <c r="N18" s="21">
        <v>4</v>
      </c>
      <c r="O18" s="21">
        <v>4</v>
      </c>
      <c r="P18" s="21">
        <v>4</v>
      </c>
      <c r="Q18" s="21">
        <v>5</v>
      </c>
      <c r="R18" s="21">
        <v>5</v>
      </c>
      <c r="S18" s="21">
        <v>6</v>
      </c>
      <c r="T18" s="21">
        <v>6</v>
      </c>
      <c r="U18" s="21">
        <v>6</v>
      </c>
      <c r="V18" s="21">
        <v>7</v>
      </c>
      <c r="W18" s="21">
        <v>7</v>
      </c>
      <c r="X18" s="21">
        <v>8</v>
      </c>
      <c r="Y18" s="21">
        <v>8</v>
      </c>
      <c r="Z18" s="21">
        <v>9</v>
      </c>
      <c r="AA18" s="6"/>
    </row>
    <row r="19" spans="1:31" x14ac:dyDescent="0.35">
      <c r="B19" s="3" t="s">
        <v>36</v>
      </c>
      <c r="C19" s="15">
        <v>2</v>
      </c>
      <c r="D19" s="15">
        <v>3</v>
      </c>
      <c r="E19" s="15">
        <v>4</v>
      </c>
      <c r="F19" s="15">
        <v>3</v>
      </c>
      <c r="G19" s="15">
        <v>5</v>
      </c>
      <c r="H19" s="15">
        <v>6</v>
      </c>
      <c r="I19" s="15">
        <v>7</v>
      </c>
      <c r="J19" s="15">
        <v>1</v>
      </c>
      <c r="K19" s="15">
        <v>2</v>
      </c>
      <c r="L19" s="15">
        <v>4</v>
      </c>
      <c r="M19" s="15">
        <v>5</v>
      </c>
      <c r="N19" s="15">
        <v>3</v>
      </c>
      <c r="O19" s="15">
        <v>6</v>
      </c>
      <c r="P19" s="15">
        <v>7</v>
      </c>
      <c r="Q19" s="15">
        <v>6</v>
      </c>
      <c r="R19" s="15">
        <v>8</v>
      </c>
      <c r="S19" s="15">
        <v>7</v>
      </c>
      <c r="T19" s="15">
        <v>8</v>
      </c>
      <c r="U19" s="15">
        <v>9</v>
      </c>
      <c r="V19" s="15">
        <v>6</v>
      </c>
      <c r="W19" s="15">
        <v>9</v>
      </c>
      <c r="X19" s="15">
        <v>6</v>
      </c>
      <c r="Y19" s="15">
        <v>9</v>
      </c>
      <c r="Z19" s="15">
        <v>7</v>
      </c>
      <c r="AA19" s="32"/>
      <c r="AE19"/>
    </row>
    <row r="20" spans="1:31" ht="16" thickBot="1" x14ac:dyDescent="0.4">
      <c r="A20" s="1" t="s">
        <v>29</v>
      </c>
      <c r="C20" s="15" t="s">
        <v>4</v>
      </c>
      <c r="D20" s="15" t="s">
        <v>5</v>
      </c>
      <c r="E20" s="15" t="s">
        <v>9</v>
      </c>
      <c r="F20" s="15" t="s">
        <v>10</v>
      </c>
      <c r="G20" s="15" t="s">
        <v>6</v>
      </c>
      <c r="H20" s="15" t="s">
        <v>11</v>
      </c>
      <c r="I20" s="15" t="s">
        <v>12</v>
      </c>
      <c r="J20" s="15" t="s">
        <v>13</v>
      </c>
      <c r="K20" s="15" t="s">
        <v>14</v>
      </c>
      <c r="L20" s="15" t="s">
        <v>7</v>
      </c>
      <c r="M20" s="15" t="s">
        <v>15</v>
      </c>
      <c r="N20" s="15" t="s">
        <v>16</v>
      </c>
      <c r="O20" s="15" t="s">
        <v>17</v>
      </c>
      <c r="P20" s="15" t="s">
        <v>18</v>
      </c>
      <c r="Q20" s="15" t="s">
        <v>19</v>
      </c>
      <c r="R20" s="15" t="s">
        <v>20</v>
      </c>
      <c r="S20" s="15" t="s">
        <v>21</v>
      </c>
      <c r="T20" s="15" t="s">
        <v>22</v>
      </c>
      <c r="U20" s="15" t="s">
        <v>23</v>
      </c>
      <c r="V20" s="15" t="s">
        <v>24</v>
      </c>
      <c r="W20" s="15" t="s">
        <v>25</v>
      </c>
      <c r="X20" s="15" t="s">
        <v>26</v>
      </c>
      <c r="Y20" s="15" t="s">
        <v>27</v>
      </c>
      <c r="Z20" s="15" t="s">
        <v>28</v>
      </c>
    </row>
    <row r="21" spans="1:31" ht="17.5" thickTop="1" thickBot="1" x14ac:dyDescent="0.45">
      <c r="A21" s="1" t="s">
        <v>31</v>
      </c>
      <c r="C21" s="35">
        <v>0</v>
      </c>
      <c r="D21" s="36">
        <v>0</v>
      </c>
      <c r="E21" s="36">
        <v>1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1</v>
      </c>
      <c r="P21" s="36">
        <v>0</v>
      </c>
      <c r="Q21" s="36">
        <v>0</v>
      </c>
      <c r="R21" s="36">
        <v>0</v>
      </c>
      <c r="S21" s="36">
        <v>0</v>
      </c>
      <c r="T21" s="36">
        <v>1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7">
        <v>0</v>
      </c>
    </row>
    <row r="22" spans="1:31" ht="16" thickTop="1" x14ac:dyDescent="0.35">
      <c r="B22" s="3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31" s="40" customFormat="1" x14ac:dyDescent="0.35">
      <c r="A23" s="2"/>
      <c r="B23" s="3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38"/>
      <c r="AB23" s="38"/>
      <c r="AC23" s="38"/>
      <c r="AD23" s="38"/>
      <c r="AE23" s="38"/>
    </row>
    <row r="24" spans="1:31" s="40" customFormat="1" x14ac:dyDescent="0.35">
      <c r="A24" s="38"/>
      <c r="B24" s="38"/>
      <c r="F24" s="16"/>
      <c r="G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38"/>
      <c r="AB24" s="38"/>
      <c r="AC24" s="38"/>
      <c r="AD24" s="38"/>
      <c r="AE24" s="38"/>
    </row>
    <row r="25" spans="1:31" s="40" customFormat="1" x14ac:dyDescent="0.35">
      <c r="A25" s="38"/>
      <c r="B25" s="38"/>
      <c r="F25" s="41"/>
      <c r="G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8"/>
      <c r="AB25" s="38"/>
      <c r="AC25" s="38"/>
      <c r="AD25" s="38"/>
      <c r="AE25" s="38"/>
    </row>
    <row r="26" spans="1:31" s="40" customFormat="1" x14ac:dyDescent="0.35">
      <c r="A26" s="38"/>
      <c r="B26" s="38"/>
      <c r="F26" s="38"/>
      <c r="G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pans="1:31" s="40" customFormat="1" x14ac:dyDescent="0.35">
      <c r="A27" s="38"/>
      <c r="B27" s="38"/>
      <c r="F27" s="38"/>
      <c r="G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pans="1:31" s="40" customFormat="1" x14ac:dyDescent="0.35">
      <c r="A28" s="42"/>
      <c r="B28" s="38"/>
      <c r="F28" s="38"/>
      <c r="G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pans="1:31" s="40" customFormat="1" x14ac:dyDescent="0.35">
      <c r="A29" s="38"/>
      <c r="B29" s="38"/>
      <c r="F29" s="43"/>
      <c r="G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38"/>
      <c r="AB29" s="38"/>
      <c r="AC29" s="38"/>
      <c r="AD29" s="38"/>
      <c r="AE29" s="38"/>
    </row>
    <row r="30" spans="1:31" s="40" customFormat="1" x14ac:dyDescent="0.35">
      <c r="A30" s="38"/>
      <c r="B30" s="38"/>
      <c r="F30" s="44"/>
      <c r="G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38"/>
      <c r="AB30" s="38"/>
      <c r="AC30" s="38"/>
      <c r="AD30" s="38"/>
      <c r="AE30" s="38"/>
    </row>
    <row r="31" spans="1:31" s="40" customFormat="1" x14ac:dyDescent="0.35">
      <c r="A31" s="42"/>
      <c r="B31" s="38"/>
      <c r="F31" s="38"/>
      <c r="G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pans="1:31" s="40" customFormat="1" x14ac:dyDescent="0.35">
      <c r="A32" s="38"/>
      <c r="B32" s="38"/>
      <c r="F32" s="38"/>
      <c r="G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1" s="40" customFormat="1" x14ac:dyDescent="0.35">
      <c r="A33" s="38"/>
      <c r="B33" s="38"/>
      <c r="F33" s="38"/>
      <c r="G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pans="1:31" s="40" customFormat="1" x14ac:dyDescent="0.3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pans="1:31" s="40" customFormat="1" x14ac:dyDescent="0.3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pans="1:31" s="40" customFormat="1" x14ac:dyDescent="0.3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pans="1:31" s="40" customFormat="1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pans="1:31" s="40" customFormat="1" x14ac:dyDescent="0.3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42" spans="1:31" x14ac:dyDescent="0.35">
      <c r="AB42"/>
      <c r="AC42"/>
      <c r="AD42"/>
      <c r="AE42"/>
    </row>
    <row r="43" spans="1:31" x14ac:dyDescent="0.35">
      <c r="AB43"/>
      <c r="AC43"/>
      <c r="AD43"/>
      <c r="AE43"/>
    </row>
    <row r="44" spans="1:31" x14ac:dyDescent="0.35">
      <c r="AB44"/>
      <c r="AC44"/>
      <c r="AD44"/>
      <c r="AE44"/>
    </row>
    <row r="45" spans="1:31" x14ac:dyDescent="0.35">
      <c r="AB45"/>
      <c r="AC45"/>
      <c r="AD45"/>
      <c r="AE45"/>
    </row>
    <row r="46" spans="1:31" x14ac:dyDescent="0.35">
      <c r="AB46"/>
      <c r="AC46"/>
      <c r="AD46"/>
      <c r="AE46"/>
    </row>
    <row r="47" spans="1:31" x14ac:dyDescent="0.35">
      <c r="AB47"/>
      <c r="AC47"/>
      <c r="AD47"/>
      <c r="AE47"/>
    </row>
    <row r="48" spans="1:31" x14ac:dyDescent="0.35">
      <c r="Z48"/>
      <c r="AA48"/>
      <c r="AB48"/>
      <c r="AC48"/>
      <c r="AD48"/>
      <c r="AE48"/>
    </row>
    <row r="49" spans="26:31" x14ac:dyDescent="0.35">
      <c r="Z49"/>
      <c r="AA49"/>
      <c r="AB49"/>
      <c r="AC49"/>
      <c r="AD49"/>
      <c r="AE49"/>
    </row>
    <row r="50" spans="26:31" x14ac:dyDescent="0.35">
      <c r="AE50"/>
    </row>
    <row r="51" spans="26:31" x14ac:dyDescent="0.35">
      <c r="AE51"/>
    </row>
  </sheetData>
  <phoneticPr fontId="0" type="noConversion"/>
  <printOptions horizontalCentered="1" verticalCentered="1" headings="1" gridLines="1" gridLinesSet="0"/>
  <pageMargins left="0.75" right="0.75" top="1" bottom="1" header="0.5" footer="0.5"/>
  <pageSetup scale="64" orientation="portrait" horizontalDpi="300" verticalDpi="300" r:id="rId1"/>
  <headerFooter alignWithMargins="0">
    <oddFooter>&amp;C&amp;"Arial,Bold"Exhibit 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21</vt:i4>
      </vt:variant>
    </vt:vector>
  </HeadingPairs>
  <TitlesOfParts>
    <vt:vector size="24" baseType="lpstr">
      <vt:lpstr>Matrice Incidenza</vt:lpstr>
      <vt:lpstr>Matrice Adiacenza</vt:lpstr>
      <vt:lpstr>Lista Archi</vt:lpstr>
      <vt:lpstr>'Lista Archi'!CodeArchi</vt:lpstr>
      <vt:lpstr>'Lista Archi'!CostiArchi</vt:lpstr>
      <vt:lpstr>'Matrice Incidenza'!CostiArchi</vt:lpstr>
      <vt:lpstr>'Lista Archi'!CostoTotale</vt:lpstr>
      <vt:lpstr>'Matrice Adiacenza'!CostoTotale</vt:lpstr>
      <vt:lpstr>'Matrice Incidenza'!CostoTotale</vt:lpstr>
      <vt:lpstr>'Lista Archi'!Divergenze</vt:lpstr>
      <vt:lpstr>'Matrice Adiacenza'!Divergenze</vt:lpstr>
      <vt:lpstr>'Matrice Incidenza'!Divergenze</vt:lpstr>
      <vt:lpstr>'Lista Archi'!FlussiArchi</vt:lpstr>
      <vt:lpstr>'Matrice Incidenza'!FlussiArchi</vt:lpstr>
      <vt:lpstr>'Lista Archi'!FlussiEntranti</vt:lpstr>
      <vt:lpstr>'Matrice Adiacenza'!FlussiEntranti</vt:lpstr>
      <vt:lpstr>'Lista Archi'!FlussiUscenti</vt:lpstr>
      <vt:lpstr>'Matrice Adiacenza'!FlussiUscenti</vt:lpstr>
      <vt:lpstr>'Lista Archi'!Forniture_Domande</vt:lpstr>
      <vt:lpstr>'Matrice Adiacenza'!Forniture_Domande</vt:lpstr>
      <vt:lpstr>'Matrice Incidenza'!Forniture_Domande</vt:lpstr>
      <vt:lpstr>'Matrice Adiacenza'!MatriceCosti</vt:lpstr>
      <vt:lpstr>'Matrice Adiacenza'!MatriceFlussi</vt:lpstr>
      <vt:lpstr>'Lista Archi'!TesteArchi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Giordani</dc:creator>
  <cp:lastModifiedBy>Lorenzo Giordani</cp:lastModifiedBy>
  <dcterms:created xsi:type="dcterms:W3CDTF">2002-10-15T08:37:52Z</dcterms:created>
  <dcterms:modified xsi:type="dcterms:W3CDTF">2018-01-13T15:42:30Z</dcterms:modified>
</cp:coreProperties>
</file>