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\Documents\Università\Ricerca Operativa\EsempioTrasporto\"/>
    </mc:Choice>
  </mc:AlternateContent>
  <bookViews>
    <workbookView xWindow="410" yWindow="90" windowWidth="8420" windowHeight="4970"/>
  </bookViews>
  <sheets>
    <sheet name="Problema di Trasporto" sheetId="4" r:id="rId1"/>
    <sheet name="P. Trasp. come flusso c. min " sheetId="5" r:id="rId2"/>
  </sheets>
  <definedNames>
    <definedName name="CostiArchi" localSheetId="1">'P. Trasp. come flusso c. min '!$C$4:$L$4</definedName>
    <definedName name="CostoTotale" localSheetId="1">'P. Trasp. come flusso c. min '!$M$4</definedName>
    <definedName name="CostoTotale" localSheetId="0">'Problema di Trasporto'!$H$4</definedName>
    <definedName name="Divergenze" localSheetId="1">'P. Trasp. come flusso c. min '!$M$8:$M$14</definedName>
    <definedName name="Domande" localSheetId="0">'Problema di Trasporto'!$C$14:$F$14</definedName>
    <definedName name="DomandePlus" localSheetId="0">'Problema di Trasporto'!$C$14:$G$14</definedName>
    <definedName name="FlussiArchi" localSheetId="1">'P. Trasp. come flusso c. min '!$C$18:$L$18</definedName>
    <definedName name="FlussiEntranti" localSheetId="0">'Problema di Trasporto'!$C$12:$G$12</definedName>
    <definedName name="FlussiUscenti" localSheetId="0">'Problema di Trasporto'!$H$10:$H$11</definedName>
    <definedName name="Forniture" localSheetId="0">'Problema di Trasporto'!$J$10:$J$11</definedName>
    <definedName name="Forniture_Domande" localSheetId="1">'P. Trasp. come flusso c. min '!$O$8:$O$14</definedName>
    <definedName name="MatriceCosti" localSheetId="0">'Problema di Trasporto'!$C$4:$G$5</definedName>
    <definedName name="MatriceFlussi" localSheetId="0">'Problema di Trasporto'!$C$10:$G$11</definedName>
    <definedName name="solver_adj" localSheetId="1" hidden="1">'P. Trasp. come flusso c. min '!$C$18:$L$18</definedName>
    <definedName name="solver_adj" localSheetId="0" hidden="1">'Problema di Trasporto'!$C$10:$G$11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2</definedName>
    <definedName name="solver_eng" localSheetId="0" hidden="1">2</definedName>
    <definedName name="solver_est" localSheetId="1" hidden="1">1</definedName>
    <definedName name="solver_est" localSheetId="0" hidden="1">1</definedName>
    <definedName name="solver_itr" localSheetId="1" hidden="1">10000</definedName>
    <definedName name="solver_itr" localSheetId="0" hidden="1">10000</definedName>
    <definedName name="solver_lhs1" localSheetId="1" hidden="1">'P. Trasp. come flusso c. min '!$M$8:$M$14</definedName>
    <definedName name="solver_lhs1" localSheetId="0" hidden="1">'Problema di Trasporto'!$C$12:$G$12</definedName>
    <definedName name="solver_lhs2" localSheetId="0" hidden="1">'Problema di Trasporto'!$H$10:$H$11</definedName>
    <definedName name="solver_lhs3" localSheetId="0" hidden="1">'Problema di Trasporto'!$C$10:$G$10</definedName>
    <definedName name="solver_lin" localSheetId="1" hidden="1">1</definedName>
    <definedName name="solver_lin" localSheetId="0" hidden="1">1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1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1" hidden="1">'P. Trasp. come flusso c. min '!$M$4</definedName>
    <definedName name="solver_opt" localSheetId="0" hidden="1">'Problema di Trasporto'!$H$4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2</definedName>
    <definedName name="solver_rel1" localSheetId="0" hidden="1">2</definedName>
    <definedName name="solver_rel2" localSheetId="0" hidden="1">2</definedName>
    <definedName name="solver_rel3" localSheetId="0" hidden="1">3</definedName>
    <definedName name="solver_rhs1" localSheetId="1" hidden="1">'P. Trasp. come flusso c. min '!$O$8:$O$14</definedName>
    <definedName name="solver_rhs1" localSheetId="0" hidden="1">'Problema di Trasporto'!$C$14:$G$14</definedName>
    <definedName name="solver_rhs2" localSheetId="0" hidden="1">'Problema di Trasporto'!$J$10:$J$11</definedName>
    <definedName name="solver_rhs3" localSheetId="0" hidden="1">0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100</definedName>
    <definedName name="solver_tim" localSheetId="0" hidden="1">100</definedName>
    <definedName name="solver_tmp" localSheetId="0" hidden="1">'Problema di Trasporto'!#REF!</definedName>
    <definedName name="solver_tol" localSheetId="1" hidden="1">0.00000001</definedName>
    <definedName name="solver_tol" localSheetId="0" hidden="1">0.00000001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71027"/>
</workbook>
</file>

<file path=xl/calcChain.xml><?xml version="1.0" encoding="utf-8"?>
<calcChain xmlns="http://schemas.openxmlformats.org/spreadsheetml/2006/main">
  <c r="M4" i="5" l="1"/>
  <c r="M14" i="5"/>
  <c r="M13" i="5"/>
  <c r="M12" i="5"/>
  <c r="M11" i="5"/>
  <c r="M10" i="5"/>
  <c r="M9" i="5"/>
  <c r="M8" i="5"/>
  <c r="F5" i="4"/>
  <c r="F4" i="4"/>
  <c r="E5" i="4"/>
  <c r="E4" i="4"/>
  <c r="D5" i="4"/>
  <c r="D4" i="4"/>
  <c r="C5" i="4"/>
  <c r="C4" i="4"/>
  <c r="H4" i="4" s="1"/>
  <c r="D12" i="4"/>
  <c r="E12" i="4"/>
  <c r="F12" i="4"/>
  <c r="G12" i="4"/>
  <c r="G14" i="4"/>
  <c r="H11" i="4"/>
  <c r="H10" i="4"/>
  <c r="C12" i="4"/>
</calcChain>
</file>

<file path=xl/sharedStrings.xml><?xml version="1.0" encoding="utf-8"?>
<sst xmlns="http://schemas.openxmlformats.org/spreadsheetml/2006/main" count="87" uniqueCount="41">
  <si>
    <t>=</t>
  </si>
  <si>
    <t>Costo Totale</t>
  </si>
  <si>
    <t>Variabili</t>
  </si>
  <si>
    <t>Nodi di fornitura</t>
  </si>
  <si>
    <t>Nodi di domanda</t>
  </si>
  <si>
    <t>Forniture</t>
  </si>
  <si>
    <t>Gubbio</t>
  </si>
  <si>
    <t>Spoleto</t>
  </si>
  <si>
    <t>Perugia</t>
  </si>
  <si>
    <t>Terni</t>
  </si>
  <si>
    <t>fittizio</t>
  </si>
  <si>
    <t>Domande</t>
  </si>
  <si>
    <t>Ges Group: un esempio di problema di Trasporto</t>
  </si>
  <si>
    <t>(1, 1')</t>
  </si>
  <si>
    <t>(1, 2')</t>
  </si>
  <si>
    <t>(1, 3')</t>
  </si>
  <si>
    <t>(1, 4')</t>
  </si>
  <si>
    <t>(1, 5')</t>
  </si>
  <si>
    <t>(2, 1')</t>
  </si>
  <si>
    <t>(2, 2')</t>
  </si>
  <si>
    <t>(2, 3')</t>
  </si>
  <si>
    <t>(2, 4')</t>
  </si>
  <si>
    <t>(2, 5')</t>
  </si>
  <si>
    <t>Ges Group: un esempio di problema di Trasporto (riformulato come problema di flusso a costo minimo)</t>
  </si>
  <si>
    <r>
      <t>Costi unitari di trasporto, c</t>
    </r>
    <r>
      <rPr>
        <i/>
        <vertAlign val="subscript"/>
        <sz val="12"/>
        <rFont val="Arial"/>
        <family val="2"/>
      </rPr>
      <t>ij</t>
    </r>
  </si>
  <si>
    <r>
      <t>Costi unit. trasp., c</t>
    </r>
    <r>
      <rPr>
        <i/>
        <vertAlign val="subscript"/>
        <sz val="12"/>
        <rFont val="Arial"/>
        <family val="2"/>
      </rPr>
      <t>ij</t>
    </r>
  </si>
  <si>
    <r>
      <t>trasporto, x</t>
    </r>
    <r>
      <rPr>
        <i/>
        <vertAlign val="subscript"/>
        <sz val="12"/>
        <rFont val="Arial"/>
        <family val="2"/>
      </rPr>
      <t>ij</t>
    </r>
  </si>
  <si>
    <t>Trasp. tot. uscenti</t>
  </si>
  <si>
    <t>Trasp. tot. entranti</t>
  </si>
  <si>
    <t>Gubbio, 1</t>
  </si>
  <si>
    <t>Spoleto, 2</t>
  </si>
  <si>
    <t>Gubbio, 1'</t>
  </si>
  <si>
    <t>Spoleto, 2'</t>
  </si>
  <si>
    <t>Perugia, 3'</t>
  </si>
  <si>
    <t>Terni, 4'</t>
  </si>
  <si>
    <t>fittizio, 5'</t>
  </si>
  <si>
    <t>Nodi fornitura</t>
  </si>
  <si>
    <t>Matrice di incidenza</t>
  </si>
  <si>
    <r>
      <t>Variabili di flusso (trasporto), x</t>
    </r>
    <r>
      <rPr>
        <i/>
        <vertAlign val="subscript"/>
        <sz val="12"/>
        <rFont val="Arial"/>
        <family val="2"/>
      </rPr>
      <t>ij</t>
    </r>
  </si>
  <si>
    <t>Divergenze</t>
  </si>
  <si>
    <t>Forniture/Domande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</si>
</sst>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sz val="12"/>
      <color indexed="22"/>
      <name val="Arial"/>
      <family val="2"/>
    </font>
    <font>
      <i/>
      <sz val="12"/>
      <color indexed="22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39"/>
      </left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 style="medium">
        <color indexed="39"/>
      </right>
      <top/>
      <bottom style="medium">
        <color indexed="39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/>
      <top style="medium">
        <color indexed="39"/>
      </top>
      <bottom style="medium">
        <color indexed="39"/>
      </bottom>
      <diagonal/>
    </border>
    <border>
      <left/>
      <right style="medium">
        <color indexed="39"/>
      </right>
      <top style="medium">
        <color indexed="39"/>
      </top>
      <bottom style="medium">
        <color indexed="39"/>
      </bottom>
      <diagonal/>
    </border>
    <border>
      <left style="medium">
        <color indexed="39"/>
      </left>
      <right/>
      <top style="medium">
        <color indexed="39"/>
      </top>
      <bottom style="medium">
        <color indexed="39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medium">
        <color indexed="39"/>
      </top>
      <bottom/>
      <diagonal/>
    </border>
    <border>
      <left/>
      <right style="medium">
        <color indexed="39"/>
      </right>
      <top style="medium">
        <color indexed="39"/>
      </top>
      <bottom/>
      <diagonal/>
    </border>
    <border>
      <left style="medium">
        <color indexed="39"/>
      </left>
      <right/>
      <top/>
      <bottom/>
      <diagonal/>
    </border>
    <border>
      <left/>
      <right style="medium">
        <color indexed="39"/>
      </right>
      <top/>
      <bottom/>
      <diagonal/>
    </border>
    <border>
      <left style="medium">
        <color indexed="39"/>
      </left>
      <right/>
      <top/>
      <bottom style="medium">
        <color indexed="39"/>
      </bottom>
      <diagonal/>
    </border>
    <border>
      <left/>
      <right/>
      <top/>
      <bottom style="medium">
        <color indexed="39"/>
      </bottom>
      <diagonal/>
    </border>
    <border>
      <left/>
      <right style="medium">
        <color indexed="39"/>
      </right>
      <top/>
      <bottom style="medium">
        <color indexed="39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1" fillId="0" borderId="0" xfId="0" applyNumberFormat="1" applyFont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/>
    <xf numFmtId="2" fontId="2" fillId="0" borderId="3" xfId="0" applyNumberFormat="1" applyFont="1" applyBorder="1"/>
    <xf numFmtId="0" fontId="1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2" fontId="4" fillId="0" borderId="0" xfId="0" applyNumberFormat="1" applyFo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5" fillId="0" borderId="0" xfId="0" applyFont="1"/>
    <xf numFmtId="2" fontId="5" fillId="0" borderId="0" xfId="0" applyNumberFormat="1" applyFont="1"/>
    <xf numFmtId="0" fontId="6" fillId="0" borderId="0" xfId="0" applyFont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2" fontId="6" fillId="0" borderId="16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5" fillId="0" borderId="0" xfId="0" applyFont="1" applyFill="1" applyBorder="1"/>
    <xf numFmtId="2" fontId="2" fillId="0" borderId="0" xfId="0" applyNumberFormat="1" applyFont="1" applyBorder="1" applyAlignment="1">
      <alignment vertical="center"/>
    </xf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right"/>
    </xf>
    <xf numFmtId="1" fontId="2" fillId="0" borderId="25" xfId="0" applyNumberFormat="1" applyFont="1" applyBorder="1" applyAlignment="1">
      <alignment horizontal="center"/>
    </xf>
    <xf numFmtId="1" fontId="2" fillId="0" borderId="26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2" fontId="2" fillId="0" borderId="28" xfId="0" applyNumberFormat="1" applyFont="1" applyFill="1" applyBorder="1" applyAlignment="1">
      <alignment horizontal="center" vertical="center"/>
    </xf>
    <xf numFmtId="2" fontId="2" fillId="0" borderId="2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2" fontId="6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2" fontId="2" fillId="0" borderId="30" xfId="0" applyNumberFormat="1" applyFont="1" applyBorder="1" applyAlignment="1">
      <alignment vertic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2" fontId="2" fillId="0" borderId="3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552450</xdr:colOff>
      <xdr:row>15</xdr:row>
      <xdr:rowOff>0</xdr:rowOff>
    </xdr:from>
    <xdr:to>
      <xdr:col>52</xdr:col>
      <xdr:colOff>552450</xdr:colOff>
      <xdr:row>15</xdr:row>
      <xdr:rowOff>0</xdr:rowOff>
    </xdr:to>
    <xdr:sp macro="" textlink="">
      <xdr:nvSpPr>
        <xdr:cNvPr id="4138" name="Line 1">
          <a:extLst>
            <a:ext uri="{FF2B5EF4-FFF2-40B4-BE49-F238E27FC236}">
              <a16:creationId xmlns:a16="http://schemas.microsoft.com/office/drawing/2014/main" id="{FA526598-5C68-44B6-A74A-AA07AEE85CDE}"/>
            </a:ext>
          </a:extLst>
        </xdr:cNvPr>
        <xdr:cNvSpPr>
          <a:spLocks noChangeShapeType="1"/>
        </xdr:cNvSpPr>
      </xdr:nvSpPr>
      <xdr:spPr bwMode="auto">
        <a:xfrm rot="5400000" flipV="1">
          <a:off x="33585150" y="305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552450</xdr:colOff>
      <xdr:row>19</xdr:row>
      <xdr:rowOff>0</xdr:rowOff>
    </xdr:from>
    <xdr:to>
      <xdr:col>37</xdr:col>
      <xdr:colOff>552450</xdr:colOff>
      <xdr:row>19</xdr:row>
      <xdr:rowOff>0</xdr:rowOff>
    </xdr:to>
    <xdr:sp macro="" textlink="">
      <xdr:nvSpPr>
        <xdr:cNvPr id="6146" name="Line 1">
          <a:extLst>
            <a:ext uri="{FF2B5EF4-FFF2-40B4-BE49-F238E27FC236}">
              <a16:creationId xmlns:a16="http://schemas.microsoft.com/office/drawing/2014/main" id="{CB3AC698-60BB-488B-9F37-DE07FFB063F9}"/>
            </a:ext>
          </a:extLst>
        </xdr:cNvPr>
        <xdr:cNvSpPr>
          <a:spLocks noChangeShapeType="1"/>
        </xdr:cNvSpPr>
      </xdr:nvSpPr>
      <xdr:spPr bwMode="auto">
        <a:xfrm rot="5400000" flipV="1">
          <a:off x="24599900" y="376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zoomScale="75" workbookViewId="0">
      <selection activeCell="A2" sqref="A2"/>
    </sheetView>
  </sheetViews>
  <sheetFormatPr defaultRowHeight="15.5" x14ac:dyDescent="0.35"/>
  <cols>
    <col min="1" max="1" width="21.81640625" style="2" customWidth="1"/>
    <col min="2" max="2" width="9.26953125" style="2" bestFit="1" customWidth="1"/>
    <col min="3" max="4" width="8.54296875" style="2" bestFit="1" customWidth="1"/>
    <col min="5" max="5" width="8.54296875" style="2" customWidth="1"/>
    <col min="6" max="6" width="8.54296875" style="2" bestFit="1" customWidth="1"/>
    <col min="7" max="7" width="8.54296875" style="31" customWidth="1"/>
    <col min="8" max="8" width="16.26953125" style="2" customWidth="1"/>
    <col min="9" max="9" width="4.81640625" style="2" customWidth="1"/>
    <col min="10" max="10" width="11.453125" style="2" bestFit="1" customWidth="1"/>
  </cols>
  <sheetData>
    <row r="1" spans="1:11" x14ac:dyDescent="0.35">
      <c r="A1" s="1" t="s">
        <v>12</v>
      </c>
    </row>
    <row r="2" spans="1:11" x14ac:dyDescent="0.35">
      <c r="A2" s="1"/>
      <c r="C2" s="4"/>
      <c r="D2" s="23" t="s">
        <v>4</v>
      </c>
      <c r="E2" s="4"/>
      <c r="F2" s="4"/>
      <c r="G2" s="32"/>
    </row>
    <row r="3" spans="1:11" ht="16" thickBot="1" x14ac:dyDescent="0.4">
      <c r="A3" s="1"/>
      <c r="B3" s="3"/>
      <c r="C3" s="2" t="s">
        <v>6</v>
      </c>
      <c r="D3" s="2" t="s">
        <v>7</v>
      </c>
      <c r="E3" s="6" t="s">
        <v>8</v>
      </c>
      <c r="F3" s="6" t="s">
        <v>9</v>
      </c>
      <c r="G3" s="33" t="s">
        <v>10</v>
      </c>
      <c r="H3" s="10" t="s">
        <v>1</v>
      </c>
    </row>
    <row r="4" spans="1:11" ht="18" customHeight="1" thickTop="1" thickBot="1" x14ac:dyDescent="0.45">
      <c r="A4" s="1" t="s">
        <v>25</v>
      </c>
      <c r="B4" s="2" t="s">
        <v>6</v>
      </c>
      <c r="C4" s="27">
        <f>0*0.06</f>
        <v>0</v>
      </c>
      <c r="D4" s="28">
        <f>88*0.06</f>
        <v>5.2799999999999994</v>
      </c>
      <c r="E4" s="28">
        <f>41*0.06</f>
        <v>2.46</v>
      </c>
      <c r="F4" s="28">
        <f>120*0.06</f>
        <v>7.1999999999999993</v>
      </c>
      <c r="G4" s="34">
        <v>0</v>
      </c>
      <c r="H4" s="14">
        <f>SUMPRODUCT(MatriceCosti,MatriceFlussi)</f>
        <v>2310</v>
      </c>
      <c r="I4" s="11"/>
    </row>
    <row r="5" spans="1:11" ht="16.5" thickTop="1" thickBot="1" x14ac:dyDescent="0.4">
      <c r="A5" s="22" t="s">
        <v>3</v>
      </c>
      <c r="B5" s="2" t="s">
        <v>7</v>
      </c>
      <c r="C5" s="29">
        <f>88*0.06</f>
        <v>5.2799999999999994</v>
      </c>
      <c r="D5" s="30">
        <f>0*0.06</f>
        <v>0</v>
      </c>
      <c r="E5" s="30">
        <f>63*0.06</f>
        <v>3.78</v>
      </c>
      <c r="F5" s="30">
        <f>30*0.06</f>
        <v>1.7999999999999998</v>
      </c>
      <c r="G5" s="35">
        <v>0</v>
      </c>
      <c r="H5" s="9"/>
      <c r="I5" s="6"/>
    </row>
    <row r="6" spans="1:11" x14ac:dyDescent="0.35">
      <c r="A6" s="1"/>
    </row>
    <row r="7" spans="1:11" x14ac:dyDescent="0.35">
      <c r="C7" s="4"/>
      <c r="D7" s="4"/>
      <c r="E7" s="4"/>
      <c r="F7" s="4"/>
      <c r="G7" s="32"/>
      <c r="H7" s="5"/>
    </row>
    <row r="8" spans="1:11" x14ac:dyDescent="0.35">
      <c r="C8" s="4"/>
      <c r="D8" s="23" t="s">
        <v>4</v>
      </c>
      <c r="E8" s="4"/>
      <c r="F8" s="4"/>
      <c r="G8" s="32"/>
      <c r="H8" s="9"/>
      <c r="J8"/>
    </row>
    <row r="9" spans="1:11" ht="16" thickBot="1" x14ac:dyDescent="0.4">
      <c r="A9" s="1" t="s">
        <v>2</v>
      </c>
      <c r="C9" s="2" t="s">
        <v>6</v>
      </c>
      <c r="D9" s="2" t="s">
        <v>7</v>
      </c>
      <c r="E9" s="6" t="s">
        <v>8</v>
      </c>
      <c r="F9" s="6" t="s">
        <v>9</v>
      </c>
      <c r="G9" s="33" t="s">
        <v>10</v>
      </c>
      <c r="H9" s="48" t="s">
        <v>27</v>
      </c>
      <c r="J9" s="1" t="s">
        <v>5</v>
      </c>
    </row>
    <row r="10" spans="1:11" ht="17.25" customHeight="1" thickTop="1" x14ac:dyDescent="0.4">
      <c r="A10" s="1" t="s">
        <v>26</v>
      </c>
      <c r="B10" s="2" t="s">
        <v>6</v>
      </c>
      <c r="C10" s="7">
        <v>450</v>
      </c>
      <c r="D10" s="8">
        <v>0</v>
      </c>
      <c r="E10" s="8">
        <v>500</v>
      </c>
      <c r="F10" s="8">
        <v>0</v>
      </c>
      <c r="G10" s="36">
        <v>400</v>
      </c>
      <c r="H10" s="4">
        <f>SUM(C10:G10)</f>
        <v>1350</v>
      </c>
      <c r="I10" s="6" t="s">
        <v>0</v>
      </c>
      <c r="J10" s="17">
        <v>1350</v>
      </c>
      <c r="K10" s="2"/>
    </row>
    <row r="11" spans="1:11" ht="16" thickBot="1" x14ac:dyDescent="0.4">
      <c r="A11" s="22" t="s">
        <v>3</v>
      </c>
      <c r="B11" s="2" t="s">
        <v>7</v>
      </c>
      <c r="C11" s="20">
        <v>0</v>
      </c>
      <c r="D11" s="21">
        <v>820</v>
      </c>
      <c r="E11" s="21">
        <v>0</v>
      </c>
      <c r="F11" s="21">
        <v>600</v>
      </c>
      <c r="G11" s="37">
        <v>280</v>
      </c>
      <c r="H11" s="4">
        <f>SUM(C11:G11)</f>
        <v>1700</v>
      </c>
      <c r="I11" s="6" t="s">
        <v>0</v>
      </c>
      <c r="J11" s="18">
        <v>1700</v>
      </c>
      <c r="K11" s="2"/>
    </row>
    <row r="12" spans="1:11" s="12" customFormat="1" ht="16" thickTop="1" x14ac:dyDescent="0.35">
      <c r="B12" s="15" t="s">
        <v>28</v>
      </c>
      <c r="C12" s="16">
        <f>SUM(C10:C11)</f>
        <v>450</v>
      </c>
      <c r="D12" s="16">
        <f>SUM(D10:D11)</f>
        <v>820</v>
      </c>
      <c r="E12" s="16">
        <f>SUM(E10:E11)</f>
        <v>500</v>
      </c>
      <c r="F12" s="16">
        <f>SUM(F10:F11)</f>
        <v>600</v>
      </c>
      <c r="G12" s="38">
        <f>SUM(G10:G11)</f>
        <v>680</v>
      </c>
      <c r="H12" s="11"/>
      <c r="I12" s="11"/>
      <c r="J12" s="11"/>
    </row>
    <row r="13" spans="1:11" s="12" customFormat="1" ht="16" thickBot="1" x14ac:dyDescent="0.4">
      <c r="A13" s="13"/>
      <c r="B13" s="11"/>
      <c r="C13" s="19" t="s">
        <v>0</v>
      </c>
      <c r="D13" s="19" t="s">
        <v>0</v>
      </c>
      <c r="E13" s="19" t="s">
        <v>0</v>
      </c>
      <c r="F13" s="19" t="s">
        <v>0</v>
      </c>
      <c r="G13" s="39" t="s">
        <v>0</v>
      </c>
      <c r="H13" s="11"/>
      <c r="I13" s="11"/>
      <c r="J13" s="11"/>
    </row>
    <row r="14" spans="1:11" s="12" customFormat="1" ht="16" thickBot="1" x14ac:dyDescent="0.4">
      <c r="A14" s="11"/>
      <c r="B14" s="15" t="s">
        <v>11</v>
      </c>
      <c r="C14" s="26">
        <v>450</v>
      </c>
      <c r="D14" s="24">
        <v>820</v>
      </c>
      <c r="E14" s="24">
        <v>500</v>
      </c>
      <c r="F14" s="25">
        <v>600</v>
      </c>
      <c r="G14" s="40">
        <f>SUM(Forniture)-SUM(Domande)</f>
        <v>680</v>
      </c>
      <c r="H14" s="11"/>
      <c r="I14" s="11"/>
      <c r="J14" s="11"/>
    </row>
    <row r="15" spans="1:11" s="12" customFormat="1" x14ac:dyDescent="0.35">
      <c r="A15" s="11"/>
      <c r="B15" s="11"/>
      <c r="C15" s="11"/>
      <c r="D15" s="11"/>
      <c r="E15" s="11"/>
      <c r="F15" s="11"/>
      <c r="G15" s="41"/>
      <c r="H15" s="11"/>
      <c r="I15" s="11"/>
      <c r="J15" s="11"/>
    </row>
    <row r="16" spans="1:11" x14ac:dyDescent="0.35">
      <c r="I16"/>
      <c r="J16"/>
    </row>
    <row r="17" spans="8:10" x14ac:dyDescent="0.35">
      <c r="I17"/>
      <c r="J17"/>
    </row>
    <row r="18" spans="8:10" x14ac:dyDescent="0.35">
      <c r="I18"/>
      <c r="J18"/>
    </row>
    <row r="19" spans="8:10" x14ac:dyDescent="0.35">
      <c r="H19"/>
      <c r="I19"/>
      <c r="J19"/>
    </row>
    <row r="20" spans="8:10" x14ac:dyDescent="0.35">
      <c r="H20"/>
      <c r="I20"/>
      <c r="J20"/>
    </row>
    <row r="21" spans="8:10" x14ac:dyDescent="0.35">
      <c r="J21"/>
    </row>
    <row r="22" spans="8:10" x14ac:dyDescent="0.35">
      <c r="J22"/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4" orientation="portrait" horizontalDpi="300" verticalDpi="300" r:id="rId1"/>
  <headerFooter alignWithMargins="0">
    <oddFooter>&amp;C&amp;"Arial,Bold"Exhibit 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5" zoomScaleNormal="75" workbookViewId="0">
      <selection activeCell="A2" sqref="A2"/>
    </sheetView>
  </sheetViews>
  <sheetFormatPr defaultRowHeight="15.5" x14ac:dyDescent="0.35"/>
  <cols>
    <col min="1" max="1" width="22" style="2" customWidth="1"/>
    <col min="2" max="2" width="13.1796875" style="2" customWidth="1"/>
    <col min="3" max="3" width="8.54296875" style="2" bestFit="1" customWidth="1"/>
    <col min="4" max="6" width="8.54296875" style="2" customWidth="1"/>
    <col min="7" max="7" width="8.54296875" style="31" customWidth="1"/>
    <col min="8" max="10" width="8.54296875" style="2" customWidth="1"/>
    <col min="11" max="12" width="8.54296875" customWidth="1"/>
    <col min="13" max="13" width="14.1796875" customWidth="1"/>
  </cols>
  <sheetData>
    <row r="1" spans="1:15" x14ac:dyDescent="0.35">
      <c r="A1" s="1" t="s">
        <v>23</v>
      </c>
    </row>
    <row r="2" spans="1:15" x14ac:dyDescent="0.35">
      <c r="A2" s="1"/>
      <c r="C2" s="42"/>
    </row>
    <row r="3" spans="1:15" ht="16" thickBot="1" x14ac:dyDescent="0.4">
      <c r="A3" s="1"/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 t="s">
        <v>19</v>
      </c>
      <c r="J3" s="6" t="s">
        <v>20</v>
      </c>
      <c r="K3" s="6" t="s">
        <v>21</v>
      </c>
      <c r="L3" s="6" t="s">
        <v>22</v>
      </c>
      <c r="M3" s="43" t="s">
        <v>1</v>
      </c>
    </row>
    <row r="4" spans="1:15" ht="15.75" customHeight="1" thickTop="1" thickBot="1" x14ac:dyDescent="0.45">
      <c r="A4" s="64" t="s">
        <v>24</v>
      </c>
      <c r="C4" s="45">
        <v>0</v>
      </c>
      <c r="D4" s="46">
        <v>5.2799999999999994</v>
      </c>
      <c r="E4" s="46">
        <v>2.46</v>
      </c>
      <c r="F4" s="46">
        <v>7.1999999999999993</v>
      </c>
      <c r="G4" s="46">
        <v>0</v>
      </c>
      <c r="H4" s="46">
        <v>5.2799999999999994</v>
      </c>
      <c r="I4" s="46">
        <v>0</v>
      </c>
      <c r="J4" s="46">
        <v>3.78</v>
      </c>
      <c r="K4" s="46">
        <v>1.7999999999999998</v>
      </c>
      <c r="L4" s="46">
        <v>0</v>
      </c>
      <c r="M4" s="65">
        <f>SUMPRODUCT(C4:L4,C18:L18)</f>
        <v>2310</v>
      </c>
    </row>
    <row r="5" spans="1:15" ht="15.75" customHeight="1" x14ac:dyDescent="0.35">
      <c r="A5" s="44"/>
      <c r="C5" s="47"/>
      <c r="D5" s="47"/>
      <c r="E5" s="47"/>
      <c r="F5" s="47"/>
      <c r="G5" s="47"/>
      <c r="H5" s="16"/>
      <c r="I5" s="16"/>
      <c r="J5" s="16"/>
      <c r="K5" s="16"/>
      <c r="L5" s="16"/>
    </row>
    <row r="6" spans="1:15" ht="15.75" customHeight="1" x14ac:dyDescent="0.35">
      <c r="A6" s="44"/>
      <c r="C6" s="47"/>
      <c r="D6" s="47"/>
      <c r="E6" s="47"/>
      <c r="F6" s="47"/>
      <c r="G6" s="47"/>
      <c r="H6" s="16"/>
      <c r="I6" s="16"/>
      <c r="J6" s="16"/>
      <c r="K6" s="16"/>
      <c r="L6" s="16"/>
    </row>
    <row r="7" spans="1:15" ht="16" thickBot="1" x14ac:dyDescent="0.4">
      <c r="A7" s="1" t="s">
        <v>37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19</v>
      </c>
      <c r="J7" s="6" t="s">
        <v>20</v>
      </c>
      <c r="K7" s="6" t="s">
        <v>21</v>
      </c>
      <c r="L7" s="6" t="s">
        <v>22</v>
      </c>
      <c r="M7" s="48" t="s">
        <v>39</v>
      </c>
      <c r="N7" s="2"/>
      <c r="O7" s="1" t="s">
        <v>40</v>
      </c>
    </row>
    <row r="8" spans="1:15" s="2" customFormat="1" x14ac:dyDescent="0.35">
      <c r="A8" s="22" t="s">
        <v>36</v>
      </c>
      <c r="B8" s="3" t="s">
        <v>29</v>
      </c>
      <c r="C8" s="49">
        <v>1</v>
      </c>
      <c r="D8" s="50">
        <v>1</v>
      </c>
      <c r="E8" s="50">
        <v>1</v>
      </c>
      <c r="F8" s="50">
        <v>1</v>
      </c>
      <c r="G8" s="50">
        <v>1</v>
      </c>
      <c r="H8" s="50"/>
      <c r="I8" s="50"/>
      <c r="J8" s="50"/>
      <c r="K8" s="50"/>
      <c r="L8" s="51"/>
      <c r="M8" s="4">
        <f t="shared" ref="M8:M14" si="0">SUMPRODUCT(C8:L8,C$18:L$18)</f>
        <v>1350</v>
      </c>
      <c r="N8" s="6" t="s">
        <v>0</v>
      </c>
      <c r="O8" s="66">
        <v>1350</v>
      </c>
    </row>
    <row r="9" spans="1:15" s="2" customFormat="1" x14ac:dyDescent="0.35">
      <c r="B9" s="3" t="s">
        <v>30</v>
      </c>
      <c r="C9" s="52"/>
      <c r="D9" s="53"/>
      <c r="E9" s="53"/>
      <c r="F9" s="53"/>
      <c r="G9" s="53"/>
      <c r="H9" s="53">
        <v>1</v>
      </c>
      <c r="I9" s="53">
        <v>1</v>
      </c>
      <c r="J9" s="53">
        <v>1</v>
      </c>
      <c r="K9" s="53">
        <v>1</v>
      </c>
      <c r="L9" s="54">
        <v>1</v>
      </c>
      <c r="M9" s="4">
        <f t="shared" si="0"/>
        <v>1700</v>
      </c>
      <c r="N9" s="6" t="s">
        <v>0</v>
      </c>
      <c r="O9" s="67">
        <v>1700</v>
      </c>
    </row>
    <row r="10" spans="1:15" s="2" customFormat="1" x14ac:dyDescent="0.35">
      <c r="B10" s="3" t="s">
        <v>31</v>
      </c>
      <c r="C10" s="52">
        <v>-1</v>
      </c>
      <c r="D10" s="53"/>
      <c r="E10" s="53"/>
      <c r="F10" s="53"/>
      <c r="G10" s="53"/>
      <c r="H10" s="53">
        <v>-1</v>
      </c>
      <c r="I10" s="53"/>
      <c r="J10" s="53"/>
      <c r="K10" s="53"/>
      <c r="L10" s="54"/>
      <c r="M10" s="4">
        <f t="shared" si="0"/>
        <v>-450</v>
      </c>
      <c r="N10" s="6" t="s">
        <v>0</v>
      </c>
      <c r="O10" s="67">
        <v>-450</v>
      </c>
    </row>
    <row r="11" spans="1:15" s="2" customFormat="1" x14ac:dyDescent="0.35">
      <c r="A11" s="55" t="s">
        <v>4</v>
      </c>
      <c r="B11" s="3" t="s">
        <v>32</v>
      </c>
      <c r="C11" s="52"/>
      <c r="D11" s="53">
        <v>-1</v>
      </c>
      <c r="E11" s="53"/>
      <c r="F11" s="53"/>
      <c r="G11" s="53"/>
      <c r="H11" s="53"/>
      <c r="I11" s="53">
        <v>-1</v>
      </c>
      <c r="J11" s="53"/>
      <c r="K11" s="53"/>
      <c r="L11" s="54"/>
      <c r="M11" s="4">
        <f t="shared" si="0"/>
        <v>-820</v>
      </c>
      <c r="N11" s="6" t="s">
        <v>0</v>
      </c>
      <c r="O11" s="67">
        <v>-820</v>
      </c>
    </row>
    <row r="12" spans="1:15" s="2" customFormat="1" x14ac:dyDescent="0.35">
      <c r="A12" s="1"/>
      <c r="B12" s="3" t="s">
        <v>33</v>
      </c>
      <c r="C12" s="52"/>
      <c r="D12" s="53"/>
      <c r="E12" s="53">
        <v>-1</v>
      </c>
      <c r="F12" s="53"/>
      <c r="G12" s="53"/>
      <c r="H12" s="53"/>
      <c r="I12" s="53"/>
      <c r="J12" s="53">
        <v>-1</v>
      </c>
      <c r="K12" s="53"/>
      <c r="L12" s="54"/>
      <c r="M12" s="4">
        <f t="shared" si="0"/>
        <v>-500</v>
      </c>
      <c r="N12" s="6" t="s">
        <v>0</v>
      </c>
      <c r="O12" s="67">
        <v>-500</v>
      </c>
    </row>
    <row r="13" spans="1:15" s="2" customFormat="1" x14ac:dyDescent="0.35">
      <c r="A13" s="1"/>
      <c r="B13" s="3" t="s">
        <v>34</v>
      </c>
      <c r="C13" s="52"/>
      <c r="D13" s="53"/>
      <c r="E13" s="53"/>
      <c r="F13" s="53">
        <v>-1</v>
      </c>
      <c r="G13" s="53"/>
      <c r="H13" s="53"/>
      <c r="I13" s="53"/>
      <c r="J13" s="53"/>
      <c r="K13" s="53">
        <v>-1</v>
      </c>
      <c r="L13" s="54"/>
      <c r="M13" s="4">
        <f t="shared" si="0"/>
        <v>-600</v>
      </c>
      <c r="N13" s="6" t="s">
        <v>0</v>
      </c>
      <c r="O13" s="67">
        <v>-600</v>
      </c>
    </row>
    <row r="14" spans="1:15" s="2" customFormat="1" ht="16" thickBot="1" x14ac:dyDescent="0.4">
      <c r="A14" s="1"/>
      <c r="B14" s="3" t="s">
        <v>35</v>
      </c>
      <c r="C14" s="56"/>
      <c r="D14" s="57"/>
      <c r="E14" s="57"/>
      <c r="F14" s="57"/>
      <c r="G14" s="57">
        <v>-1</v>
      </c>
      <c r="H14" s="57"/>
      <c r="I14" s="57"/>
      <c r="J14" s="57"/>
      <c r="K14" s="57"/>
      <c r="L14" s="58">
        <v>-1</v>
      </c>
      <c r="M14" s="4">
        <f t="shared" si="0"/>
        <v>-680</v>
      </c>
      <c r="N14" s="6" t="s">
        <v>0</v>
      </c>
      <c r="O14" s="68">
        <v>-680</v>
      </c>
    </row>
    <row r="15" spans="1:15" s="2" customFormat="1" x14ac:dyDescent="0.35">
      <c r="A15" s="1"/>
      <c r="C15" s="4"/>
      <c r="D15" s="23"/>
      <c r="E15" s="4"/>
      <c r="F15" s="4"/>
      <c r="G15" s="32"/>
    </row>
    <row r="16" spans="1:15" x14ac:dyDescent="0.35">
      <c r="A16" s="1"/>
      <c r="C16" s="4"/>
      <c r="D16" s="23"/>
      <c r="E16" s="4"/>
      <c r="F16" s="4"/>
      <c r="G16" s="32"/>
    </row>
    <row r="17" spans="1:12" ht="16" thickBot="1" x14ac:dyDescent="0.4">
      <c r="A17" s="1"/>
      <c r="B17" s="3"/>
      <c r="C17" s="6" t="s">
        <v>13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18</v>
      </c>
      <c r="I17" s="6" t="s">
        <v>19</v>
      </c>
      <c r="J17" s="6" t="s">
        <v>20</v>
      </c>
      <c r="K17" s="6" t="s">
        <v>21</v>
      </c>
      <c r="L17" s="6" t="s">
        <v>22</v>
      </c>
    </row>
    <row r="18" spans="1:12" s="62" customFormat="1" ht="15.75" customHeight="1" thickBot="1" x14ac:dyDescent="0.45">
      <c r="A18" s="64" t="s">
        <v>38</v>
      </c>
      <c r="B18" s="59"/>
      <c r="C18" s="60">
        <v>450</v>
      </c>
      <c r="D18" s="61">
        <v>0</v>
      </c>
      <c r="E18" s="61">
        <v>500</v>
      </c>
      <c r="F18" s="61">
        <v>0</v>
      </c>
      <c r="G18" s="61">
        <v>400</v>
      </c>
      <c r="H18" s="61">
        <v>0</v>
      </c>
      <c r="I18" s="61">
        <v>820</v>
      </c>
      <c r="J18" s="61">
        <v>0</v>
      </c>
      <c r="K18" s="61">
        <v>600</v>
      </c>
      <c r="L18" s="69">
        <v>280</v>
      </c>
    </row>
    <row r="19" spans="1:12" x14ac:dyDescent="0.35">
      <c r="A19" s="22"/>
      <c r="C19" s="16"/>
      <c r="D19" s="16"/>
      <c r="E19" s="16"/>
      <c r="F19" s="16"/>
      <c r="G19" s="63"/>
      <c r="H19" s="9"/>
      <c r="I19" s="6"/>
    </row>
    <row r="20" spans="1:12" x14ac:dyDescent="0.35">
      <c r="I20"/>
      <c r="J20"/>
    </row>
    <row r="21" spans="1:12" x14ac:dyDescent="0.35">
      <c r="I21"/>
      <c r="J21"/>
    </row>
    <row r="22" spans="1:12" x14ac:dyDescent="0.35">
      <c r="H22"/>
      <c r="I22"/>
      <c r="J22"/>
    </row>
    <row r="23" spans="1:12" x14ac:dyDescent="0.35">
      <c r="H23"/>
      <c r="I23"/>
      <c r="J23"/>
    </row>
    <row r="24" spans="1:12" x14ac:dyDescent="0.35">
      <c r="J24"/>
    </row>
    <row r="25" spans="1:12" x14ac:dyDescent="0.35">
      <c r="J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13</vt:i4>
      </vt:variant>
    </vt:vector>
  </HeadingPairs>
  <TitlesOfParts>
    <vt:vector size="15" baseType="lpstr">
      <vt:lpstr>Problema di Trasporto</vt:lpstr>
      <vt:lpstr>P. Trasp. come flusso c. min </vt:lpstr>
      <vt:lpstr>'P. Trasp. come flusso c. min '!CostiArchi</vt:lpstr>
      <vt:lpstr>'P. Trasp. come flusso c. min '!CostoTotale</vt:lpstr>
      <vt:lpstr>'Problema di Trasporto'!CostoTotale</vt:lpstr>
      <vt:lpstr>'P. Trasp. come flusso c. min '!Divergenze</vt:lpstr>
      <vt:lpstr>'Problema di Trasporto'!Domande</vt:lpstr>
      <vt:lpstr>'Problema di Trasporto'!DomandePlus</vt:lpstr>
      <vt:lpstr>'P. Trasp. come flusso c. min '!FlussiArchi</vt:lpstr>
      <vt:lpstr>'Problema di Trasporto'!FlussiEntranti</vt:lpstr>
      <vt:lpstr>'Problema di Trasporto'!FlussiUscenti</vt:lpstr>
      <vt:lpstr>'Problema di Trasporto'!Forniture</vt:lpstr>
      <vt:lpstr>'P. Trasp. come flusso c. min '!Forniture_Domande</vt:lpstr>
      <vt:lpstr>'Problema di Trasporto'!MatriceCosti</vt:lpstr>
      <vt:lpstr>'Problema di Trasporto'!MatriceFlussi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Giordani</dc:creator>
  <cp:lastModifiedBy>Lorenzo Giordani</cp:lastModifiedBy>
  <dcterms:created xsi:type="dcterms:W3CDTF">2002-10-15T08:37:52Z</dcterms:created>
  <dcterms:modified xsi:type="dcterms:W3CDTF">2018-01-13T18:31:53Z</dcterms:modified>
</cp:coreProperties>
</file>