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\Documents\Università\Ricerca Operativa\EsempioFlussoMassimo\"/>
    </mc:Choice>
  </mc:AlternateContent>
  <bookViews>
    <workbookView xWindow="410" yWindow="90" windowWidth="8420" windowHeight="4970"/>
  </bookViews>
  <sheets>
    <sheet name="Matrice Incidenza" sheetId="2" r:id="rId1"/>
    <sheet name="Matrice Adiacenza" sheetId="4" r:id="rId2"/>
    <sheet name="Lista Archi" sheetId="5" r:id="rId3"/>
  </sheets>
  <definedNames>
    <definedName name="CapacitàArchi" localSheetId="2">'Lista Archi'!$C$8:$L$8</definedName>
    <definedName name="CapacitàArchi" localSheetId="0">'Matrice Incidenza'!$C$15:$L$15</definedName>
    <definedName name="CodeArchi" localSheetId="2">'Lista Archi'!$C$3:$L$3</definedName>
    <definedName name="Divergenze" localSheetId="2">'Lista Archi'!$G$12:$G$17</definedName>
    <definedName name="Divergenze" localSheetId="1">'Matrice Adiacenza'!$K$13:$K$18</definedName>
    <definedName name="Divergenze" localSheetId="0">'Matrice Incidenza'!$M$4:$M$9</definedName>
    <definedName name="FlussiArchi" localSheetId="2">'Lista Archi'!$C$6:$L$6</definedName>
    <definedName name="FlussiArchi" localSheetId="0">'Matrice Incidenza'!$C$13:$L$13</definedName>
    <definedName name="FlussiEntranti" localSheetId="2">'Lista Archi'!$E$12:$E$17</definedName>
    <definedName name="FlussiEntranti" localSheetId="1">'Matrice Adiacenza'!$C$19:$H$19</definedName>
    <definedName name="FlussiUscenti" localSheetId="2">'Lista Archi'!$C$12:$C$17</definedName>
    <definedName name="FlussiUscenti" localSheetId="1">'Matrice Adiacenza'!$I$13:$I$18</definedName>
    <definedName name="Forniture_Domande" localSheetId="2">'Lista Archi'!$I$12:$I$17</definedName>
    <definedName name="Forniture_Domande" localSheetId="1">'Matrice Adiacenza'!$M$13:$M$18</definedName>
    <definedName name="Forniture_Domande" localSheetId="0">'Matrice Incidenza'!$O$4:$O$9</definedName>
    <definedName name="MatriceCapacità" localSheetId="1">'Matrice Adiacenza'!$C$24:$H$29</definedName>
    <definedName name="MatriceFlussi" localSheetId="1">'Matrice Adiacenza'!$C$13:$H$18</definedName>
    <definedName name="solver_adj" localSheetId="2" hidden="1">'Lista Archi'!$C$6:$L$6,'Lista Archi'!$I$12</definedName>
    <definedName name="solver_adj" localSheetId="1" hidden="1">'Matrice Adiacenza'!$C$13:$H$18,'Matrice Adiacenza'!$M$13</definedName>
    <definedName name="solver_adj" localSheetId="0" hidden="1">'Matrice Incidenza'!$C$13:$L$13,'Matrice Incidenza'!$O$4</definedName>
    <definedName name="solver_cvg" localSheetId="2" hidden="1">0.0001</definedName>
    <definedName name="solver_cvg" localSheetId="1" hidden="1">0.0001</definedName>
    <definedName name="solver_cvg" localSheetId="0" hidden="1">0.0001</definedName>
    <definedName name="solver_drv" localSheetId="2" hidden="1">1</definedName>
    <definedName name="solver_drv" localSheetId="1" hidden="1">1</definedName>
    <definedName name="solver_drv" localSheetId="0" hidden="1">1</definedName>
    <definedName name="solver_eng" localSheetId="2" hidden="1">2</definedName>
    <definedName name="solver_eng" localSheetId="1" hidden="1">2</definedName>
    <definedName name="solver_eng" localSheetId="0" hidden="1">2</definedName>
    <definedName name="solver_est" localSheetId="2" hidden="1">1</definedName>
    <definedName name="solver_est" localSheetId="1" hidden="1">1</definedName>
    <definedName name="solver_est" localSheetId="0" hidden="1">1</definedName>
    <definedName name="solver_itr" localSheetId="2" hidden="1">10000</definedName>
    <definedName name="solver_itr" localSheetId="1" hidden="1">10000</definedName>
    <definedName name="solver_itr" localSheetId="0" hidden="1">10000</definedName>
    <definedName name="solver_lhs1" localSheetId="2" hidden="1">'Lista Archi'!$C$6:$L$6</definedName>
    <definedName name="solver_lhs1" localSheetId="1" hidden="1">'Matrice Adiacenza'!$K$13:$K$18</definedName>
    <definedName name="solver_lhs1" localSheetId="0" hidden="1">'Matrice Incidenza'!$M$4:$M$9</definedName>
    <definedName name="solver_lhs2" localSheetId="2" hidden="1">'Lista Archi'!$G$12:$G$17</definedName>
    <definedName name="solver_lhs2" localSheetId="1" hidden="1">'Matrice Adiacenza'!$C$13:$H$18</definedName>
    <definedName name="solver_lhs2" localSheetId="0" hidden="1">'Matrice Incidenza'!$C$13:$L$13</definedName>
    <definedName name="solver_lhs3" localSheetId="2" hidden="1">'Lista Archi'!$C$6:$L$6</definedName>
    <definedName name="solver_lhs3" localSheetId="1" hidden="1">'Matrice Adiacenza'!$C$13:$H$13</definedName>
    <definedName name="solver_lhs3" localSheetId="0" hidden="1">'Matrice Incidenza'!$C$13:$L$13</definedName>
    <definedName name="solver_lin" localSheetId="2" hidden="1">1</definedName>
    <definedName name="solver_lin" localSheetId="1" hidden="1">1</definedName>
    <definedName name="solver_lin" localSheetId="0" hidden="1">1</definedName>
    <definedName name="solver_mip" localSheetId="2" hidden="1">2147483647</definedName>
    <definedName name="solver_mip" localSheetId="1" hidden="1">2147483647</definedName>
    <definedName name="solver_mip" localSheetId="0" hidden="1">2147483647</definedName>
    <definedName name="solver_mni" localSheetId="2" hidden="1">30</definedName>
    <definedName name="solver_mni" localSheetId="1" hidden="1">30</definedName>
    <definedName name="solver_mni" localSheetId="0" hidden="1">30</definedName>
    <definedName name="solver_mrt" localSheetId="2" hidden="1">0.075</definedName>
    <definedName name="solver_mrt" localSheetId="1" hidden="1">0.075</definedName>
    <definedName name="solver_mrt" localSheetId="0" hidden="1">0.075</definedName>
    <definedName name="solver_msl" localSheetId="2" hidden="1">2</definedName>
    <definedName name="solver_msl" localSheetId="1" hidden="1">2</definedName>
    <definedName name="solver_msl" localSheetId="0" hidden="1">2</definedName>
    <definedName name="solver_neg" localSheetId="2" hidden="1">1</definedName>
    <definedName name="solver_neg" localSheetId="1" hidden="1">1</definedName>
    <definedName name="solver_neg" localSheetId="0" hidden="1">1</definedName>
    <definedName name="solver_nod" localSheetId="2" hidden="1">2147483647</definedName>
    <definedName name="solver_nod" localSheetId="1" hidden="1">2147483647</definedName>
    <definedName name="solver_nod" localSheetId="0" hidden="1">2147483647</definedName>
    <definedName name="solver_num" localSheetId="2" hidden="1">2</definedName>
    <definedName name="solver_num" localSheetId="1" hidden="1">2</definedName>
    <definedName name="solver_num" localSheetId="0" hidden="1">2</definedName>
    <definedName name="solver_nwt" localSheetId="2" hidden="1">1</definedName>
    <definedName name="solver_nwt" localSheetId="1" hidden="1">1</definedName>
    <definedName name="solver_nwt" localSheetId="0" hidden="1">1</definedName>
    <definedName name="solver_opt" localSheetId="2" hidden="1">'Lista Archi'!$I$12</definedName>
    <definedName name="solver_opt" localSheetId="1" hidden="1">'Matrice Adiacenza'!$M$13</definedName>
    <definedName name="solver_opt" localSheetId="0" hidden="1">'Matrice Incidenza'!$O$4</definedName>
    <definedName name="solver_pre" localSheetId="2" hidden="1">0.000001</definedName>
    <definedName name="solver_pre" localSheetId="1" hidden="1">0.000001</definedName>
    <definedName name="solver_pre" localSheetId="0" hidden="1">0.000000001</definedName>
    <definedName name="solver_rbv" localSheetId="2" hidden="1">1</definedName>
    <definedName name="solver_rbv" localSheetId="1" hidden="1">1</definedName>
    <definedName name="solver_rbv" localSheetId="0" hidden="1">1</definedName>
    <definedName name="solver_rel1" localSheetId="2" hidden="1">1</definedName>
    <definedName name="solver_rel1" localSheetId="1" hidden="1">2</definedName>
    <definedName name="solver_rel1" localSheetId="0" hidden="1">2</definedName>
    <definedName name="solver_rel2" localSheetId="2" hidden="1">2</definedName>
    <definedName name="solver_rel2" localSheetId="1" hidden="1">1</definedName>
    <definedName name="solver_rel2" localSheetId="0" hidden="1">1</definedName>
    <definedName name="solver_rel3" localSheetId="2" hidden="1">3</definedName>
    <definedName name="solver_rel3" localSheetId="1" hidden="1">3</definedName>
    <definedName name="solver_rel3" localSheetId="0" hidden="1">3</definedName>
    <definedName name="solver_rhs1" localSheetId="2" hidden="1">'Lista Archi'!$C$8:$L$8</definedName>
    <definedName name="solver_rhs1" localSheetId="1" hidden="1">'Matrice Adiacenza'!$M$13:$M$18</definedName>
    <definedName name="solver_rhs1" localSheetId="0" hidden="1">'Matrice Incidenza'!$O$4:$O$9</definedName>
    <definedName name="solver_rhs2" localSheetId="2" hidden="1">'Lista Archi'!$I$12:$I$17</definedName>
    <definedName name="solver_rhs2" localSheetId="1" hidden="1">'Matrice Adiacenza'!$C$24:$H$29</definedName>
    <definedName name="solver_rhs2" localSheetId="0" hidden="1">'Matrice Incidenza'!$C$15:$L$15</definedName>
    <definedName name="solver_rhs3" localSheetId="2" hidden="1">0</definedName>
    <definedName name="solver_rhs3" localSheetId="1" hidden="1">0</definedName>
    <definedName name="solver_rhs3" localSheetId="0" hidden="1">0</definedName>
    <definedName name="solver_rlx" localSheetId="2" hidden="1">2</definedName>
    <definedName name="solver_rlx" localSheetId="1" hidden="1">2</definedName>
    <definedName name="solver_rlx" localSheetId="0" hidden="1">2</definedName>
    <definedName name="solver_rsd" localSheetId="2" hidden="1">0</definedName>
    <definedName name="solver_rsd" localSheetId="1" hidden="1">0</definedName>
    <definedName name="solver_rsd" localSheetId="0" hidden="1">0</definedName>
    <definedName name="solver_scl" localSheetId="2" hidden="1">2</definedName>
    <definedName name="solver_scl" localSheetId="1" hidden="1">2</definedName>
    <definedName name="solver_scl" localSheetId="0" hidden="1">2</definedName>
    <definedName name="solver_sho" localSheetId="2" hidden="1">2</definedName>
    <definedName name="solver_sho" localSheetId="1" hidden="1">2</definedName>
    <definedName name="solver_sho" localSheetId="0" hidden="1">2</definedName>
    <definedName name="solver_ssz" localSheetId="2" hidden="1">100</definedName>
    <definedName name="solver_ssz" localSheetId="1" hidden="1">100</definedName>
    <definedName name="solver_ssz" localSheetId="0" hidden="1">100</definedName>
    <definedName name="solver_tim" localSheetId="2" hidden="1">100</definedName>
    <definedName name="solver_tim" localSheetId="1" hidden="1">100</definedName>
    <definedName name="solver_tim" localSheetId="0" hidden="1">100</definedName>
    <definedName name="solver_tmp" localSheetId="2" hidden="1">'Lista Archi'!#REF!</definedName>
    <definedName name="solver_tmp" localSheetId="1" hidden="1">'Matrice Adiacenza'!#REF!</definedName>
    <definedName name="solver_tmp" localSheetId="0" hidden="1">'Matrice Incidenza'!$C$18:$L$18</definedName>
    <definedName name="solver_tol" localSheetId="2" hidden="1">0.00000001</definedName>
    <definedName name="solver_tol" localSheetId="1" hidden="1">0.00000001</definedName>
    <definedName name="solver_tol" localSheetId="0" hidden="1">0.00000000001</definedName>
    <definedName name="solver_typ" localSheetId="2" hidden="1">1</definedName>
    <definedName name="solver_typ" localSheetId="1" hidden="1">1</definedName>
    <definedName name="solver_typ" localSheetId="0" hidden="1">1</definedName>
    <definedName name="solver_val" localSheetId="2" hidden="1">0</definedName>
    <definedName name="solver_val" localSheetId="1" hidden="1">0</definedName>
    <definedName name="solver_val" localSheetId="0" hidden="1">0</definedName>
    <definedName name="solver_ver" localSheetId="2" hidden="1">3</definedName>
    <definedName name="solver_ver" localSheetId="1" hidden="1">3</definedName>
    <definedName name="solver_ver" localSheetId="0" hidden="1">3</definedName>
    <definedName name="TesteArchi" localSheetId="2">'Lista Archi'!$C$4:$L$4</definedName>
    <definedName name="ValoreFlusso" localSheetId="2">'Lista Archi'!$I$12</definedName>
    <definedName name="ValoreFlusso" localSheetId="1">'Matrice Adiacenza'!$M$13</definedName>
    <definedName name="ValoreFlusso" localSheetId="0">'Matrice Incidenza'!$O$4</definedName>
  </definedNames>
  <calcPr calcId="171027"/>
</workbook>
</file>

<file path=xl/calcChain.xml><?xml version="1.0" encoding="utf-8"?>
<calcChain xmlns="http://schemas.openxmlformats.org/spreadsheetml/2006/main">
  <c r="E13" i="5" l="1"/>
  <c r="E14" i="5"/>
  <c r="E15" i="5"/>
  <c r="E16" i="5"/>
  <c r="E17" i="5"/>
  <c r="E12" i="5"/>
  <c r="C13" i="5"/>
  <c r="G13" i="5" s="1"/>
  <c r="C14" i="5"/>
  <c r="C15" i="5"/>
  <c r="C16" i="5"/>
  <c r="C17" i="5"/>
  <c r="C12" i="5"/>
  <c r="G12" i="5" s="1"/>
  <c r="O9" i="2"/>
  <c r="I17" i="5"/>
  <c r="M18" i="4"/>
  <c r="I18" i="4"/>
  <c r="H19" i="4"/>
  <c r="I17" i="4"/>
  <c r="G19" i="4"/>
  <c r="I16" i="4"/>
  <c r="F19" i="4"/>
  <c r="I15" i="4"/>
  <c r="E19" i="4"/>
  <c r="I14" i="4"/>
  <c r="D19" i="4"/>
  <c r="I13" i="4"/>
  <c r="C19" i="4"/>
  <c r="M5" i="2"/>
  <c r="M6" i="2"/>
  <c r="M7" i="2"/>
  <c r="M8" i="2"/>
  <c r="M9" i="2"/>
  <c r="M4" i="2"/>
  <c r="G14" i="5" l="1"/>
  <c r="G17" i="5"/>
  <c r="G16" i="5"/>
  <c r="K18" i="4"/>
  <c r="K17" i="4"/>
  <c r="K15" i="4"/>
  <c r="K13" i="4"/>
  <c r="K14" i="4"/>
  <c r="K16" i="4"/>
  <c r="G15" i="5"/>
</calcChain>
</file>

<file path=xl/sharedStrings.xml><?xml version="1.0" encoding="utf-8"?>
<sst xmlns="http://schemas.openxmlformats.org/spreadsheetml/2006/main" count="137" uniqueCount="38">
  <si>
    <t>=</t>
  </si>
  <si>
    <t>Flussi uscenti</t>
  </si>
  <si>
    <t>Flussi entranti</t>
  </si>
  <si>
    <t>(1, 3)</t>
  </si>
  <si>
    <t>(3, 4)</t>
  </si>
  <si>
    <t>Variabili</t>
  </si>
  <si>
    <r>
      <t>Flusso archi, x</t>
    </r>
    <r>
      <rPr>
        <i/>
        <vertAlign val="subscript"/>
        <sz val="12"/>
        <rFont val="Arial"/>
        <family val="2"/>
      </rPr>
      <t>ij</t>
    </r>
  </si>
  <si>
    <t>Forniture/Domande</t>
  </si>
  <si>
    <t>Bilanciamento</t>
  </si>
  <si>
    <t>ai nodi</t>
  </si>
  <si>
    <t>coda</t>
  </si>
  <si>
    <t>testa</t>
  </si>
  <si>
    <t>Flussi</t>
  </si>
  <si>
    <t>uscenti</t>
  </si>
  <si>
    <t>-</t>
  </si>
  <si>
    <t>(2, 4)</t>
  </si>
  <si>
    <r>
      <t xml:space="preserve">Capacità archi, </t>
    </r>
    <r>
      <rPr>
        <b/>
        <i/>
        <sz val="12"/>
        <rFont val="Arial"/>
        <family val="2"/>
      </rPr>
      <t>u</t>
    </r>
    <r>
      <rPr>
        <i/>
        <vertAlign val="subscript"/>
        <sz val="12"/>
        <rFont val="Arial"/>
        <family val="2"/>
      </rPr>
      <t>ij</t>
    </r>
  </si>
  <si>
    <t>&lt;=</t>
  </si>
  <si>
    <t>(x 1000)</t>
  </si>
  <si>
    <t>s</t>
  </si>
  <si>
    <t>t</t>
  </si>
  <si>
    <r>
      <t>(</t>
    </r>
    <r>
      <rPr>
        <i/>
        <sz val="12"/>
        <rFont val="Arial"/>
        <family val="2"/>
      </rPr>
      <t>s</t>
    </r>
    <r>
      <rPr>
        <sz val="12"/>
        <rFont val="Arial"/>
        <family val="2"/>
      </rPr>
      <t>, 2)</t>
    </r>
  </si>
  <si>
    <r>
      <t>(</t>
    </r>
    <r>
      <rPr>
        <i/>
        <sz val="12"/>
        <rFont val="Arial"/>
        <family val="2"/>
      </rPr>
      <t>s</t>
    </r>
    <r>
      <rPr>
        <sz val="12"/>
        <rFont val="Arial"/>
        <family val="2"/>
      </rPr>
      <t>, 1)</t>
    </r>
  </si>
  <si>
    <t>(1, 4)</t>
  </si>
  <si>
    <t>(2, 1)</t>
  </si>
  <si>
    <t>(2, 3)</t>
  </si>
  <si>
    <r>
      <t xml:space="preserve">(3, </t>
    </r>
    <r>
      <rPr>
        <i/>
        <sz val="12"/>
        <rFont val="Arial"/>
        <family val="2"/>
      </rPr>
      <t>t</t>
    </r>
    <r>
      <rPr>
        <sz val="12"/>
        <rFont val="Arial"/>
        <family val="2"/>
      </rPr>
      <t>)</t>
    </r>
  </si>
  <si>
    <r>
      <t xml:space="preserve">(4, </t>
    </r>
    <r>
      <rPr>
        <i/>
        <sz val="12"/>
        <rFont val="Arial"/>
        <family val="2"/>
      </rPr>
      <t>t</t>
    </r>
    <r>
      <rPr>
        <sz val="12"/>
        <rFont val="Arial"/>
        <family val="2"/>
      </rPr>
      <t>)</t>
    </r>
  </si>
  <si>
    <r>
      <t xml:space="preserve">Flusso netto uscente da </t>
    </r>
    <r>
      <rPr>
        <b/>
        <i/>
        <sz val="12"/>
        <rFont val="Arial"/>
        <family val="2"/>
      </rPr>
      <t>s</t>
    </r>
  </si>
  <si>
    <t>Matrice di</t>
  </si>
  <si>
    <t>Incidenza</t>
  </si>
  <si>
    <t>adiacenza</t>
  </si>
  <si>
    <r>
      <t>Lista archi, (</t>
    </r>
    <r>
      <rPr>
        <b/>
        <i/>
        <sz val="12"/>
        <rFont val="Arial"/>
        <family val="2"/>
      </rPr>
      <t>i</t>
    </r>
    <r>
      <rPr>
        <b/>
        <sz val="12"/>
        <rFont val="Arial"/>
        <family val="2"/>
      </rPr>
      <t xml:space="preserve">, </t>
    </r>
    <r>
      <rPr>
        <b/>
        <i/>
        <sz val="12"/>
        <rFont val="Arial"/>
        <family val="2"/>
      </rPr>
      <t>j</t>
    </r>
    <r>
      <rPr>
        <b/>
        <sz val="12"/>
        <rFont val="Arial"/>
        <family val="2"/>
      </rPr>
      <t>)</t>
    </r>
  </si>
  <si>
    <r>
      <t>Vae: Flusso archi, x</t>
    </r>
    <r>
      <rPr>
        <i/>
        <vertAlign val="subscript"/>
        <sz val="12"/>
        <rFont val="Arial"/>
        <family val="2"/>
      </rPr>
      <t>ij</t>
    </r>
  </si>
  <si>
    <r>
      <t>v</t>
    </r>
    <r>
      <rPr>
        <b/>
        <sz val="12"/>
        <rFont val="Arial"/>
        <family val="2"/>
      </rPr>
      <t xml:space="preserve">, flusso netto uscente da </t>
    </r>
    <r>
      <rPr>
        <b/>
        <i/>
        <sz val="12"/>
        <rFont val="Arial"/>
        <family val="2"/>
      </rPr>
      <t>s</t>
    </r>
  </si>
  <si>
    <t>entranti</t>
  </si>
  <si>
    <t>IrarulOil: un esempio di problema di Flusso Massimo</t>
  </si>
  <si>
    <t>Divergenze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</si>
</sst>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vertAlign val="subscript"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Continuous"/>
    </xf>
    <xf numFmtId="2" fontId="2" fillId="0" borderId="0" xfId="0" applyNumberFormat="1" applyFont="1"/>
    <xf numFmtId="2" fontId="1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Fill="1" applyBorder="1"/>
    <xf numFmtId="1" fontId="2" fillId="0" borderId="4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0" xfId="0" applyNumberFormat="1" applyFont="1" applyBorder="1"/>
    <xf numFmtId="0" fontId="1" fillId="0" borderId="0" xfId="0" applyFont="1" applyAlignment="1">
      <alignment horizontal="right"/>
    </xf>
    <xf numFmtId="2" fontId="2" fillId="0" borderId="17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quotePrefix="1" applyFont="1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2" fontId="2" fillId="0" borderId="15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2" fontId="2" fillId="0" borderId="15" xfId="0" quotePrefix="1" applyNumberFormat="1" applyFont="1" applyFill="1" applyBorder="1" applyAlignment="1">
      <alignment horizontal="center"/>
    </xf>
    <xf numFmtId="2" fontId="2" fillId="0" borderId="0" xfId="0" quotePrefix="1" applyNumberFormat="1" applyFont="1" applyFill="1" applyBorder="1" applyAlignment="1">
      <alignment horizontal="center"/>
    </xf>
    <xf numFmtId="2" fontId="2" fillId="0" borderId="16" xfId="0" quotePrefix="1" applyNumberFormat="1" applyFont="1" applyFill="1" applyBorder="1" applyAlignment="1">
      <alignment horizontal="center"/>
    </xf>
    <xf numFmtId="2" fontId="2" fillId="0" borderId="20" xfId="0" applyNumberFormat="1" applyFont="1" applyFill="1" applyBorder="1" applyAlignment="1">
      <alignment horizontal="center"/>
    </xf>
    <xf numFmtId="2" fontId="2" fillId="0" borderId="21" xfId="0" applyNumberFormat="1" applyFont="1" applyFill="1" applyBorder="1" applyAlignment="1">
      <alignment horizontal="center"/>
    </xf>
    <xf numFmtId="2" fontId="2" fillId="0" borderId="22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2" fontId="2" fillId="0" borderId="23" xfId="0" applyNumberFormat="1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2" fillId="0" borderId="0" xfId="0" applyNumberFormat="1" applyFont="1" applyBorder="1" applyAlignment="1">
      <alignment horizontal="left"/>
    </xf>
    <xf numFmtId="2" fontId="4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552450</xdr:colOff>
      <xdr:row>27</xdr:row>
      <xdr:rowOff>107950</xdr:rowOff>
    </xdr:from>
    <xdr:to>
      <xdr:col>59</xdr:col>
      <xdr:colOff>552450</xdr:colOff>
      <xdr:row>28</xdr:row>
      <xdr:rowOff>19050</xdr:rowOff>
    </xdr:to>
    <xdr:sp macro="" textlink="">
      <xdr:nvSpPr>
        <xdr:cNvPr id="2059" name="Linea 11">
          <a:extLst>
            <a:ext uri="{FF2B5EF4-FFF2-40B4-BE49-F238E27FC236}">
              <a16:creationId xmlns:a16="http://schemas.microsoft.com/office/drawing/2014/main" id="{E7310B9F-90B6-4A11-898A-1ECFD2B89681}"/>
            </a:ext>
          </a:extLst>
        </xdr:cNvPr>
        <xdr:cNvSpPr>
          <a:spLocks noChangeShapeType="1"/>
        </xdr:cNvSpPr>
      </xdr:nvSpPr>
      <xdr:spPr bwMode="auto">
        <a:xfrm rot="5400000" flipV="1">
          <a:off x="37912675" y="5578475"/>
          <a:ext cx="107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565150</xdr:colOff>
      <xdr:row>32</xdr:row>
      <xdr:rowOff>31750</xdr:rowOff>
    </xdr:from>
    <xdr:to>
      <xdr:col>52</xdr:col>
      <xdr:colOff>76200</xdr:colOff>
      <xdr:row>32</xdr:row>
      <xdr:rowOff>31750</xdr:rowOff>
    </xdr:to>
    <xdr:sp macro="" textlink="">
      <xdr:nvSpPr>
        <xdr:cNvPr id="2093" name="Linea 45">
          <a:extLst>
            <a:ext uri="{FF2B5EF4-FFF2-40B4-BE49-F238E27FC236}">
              <a16:creationId xmlns:a16="http://schemas.microsoft.com/office/drawing/2014/main" id="{F38C54AF-400E-45A7-A33C-54FABD1A9905}"/>
            </a:ext>
          </a:extLst>
        </xdr:cNvPr>
        <xdr:cNvSpPr>
          <a:spLocks noChangeShapeType="1"/>
        </xdr:cNvSpPr>
      </xdr:nvSpPr>
      <xdr:spPr bwMode="auto">
        <a:xfrm flipV="1">
          <a:off x="33102550" y="6432550"/>
          <a:ext cx="120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565150</xdr:colOff>
      <xdr:row>32</xdr:row>
      <xdr:rowOff>31750</xdr:rowOff>
    </xdr:from>
    <xdr:to>
      <xdr:col>58</xdr:col>
      <xdr:colOff>76200</xdr:colOff>
      <xdr:row>32</xdr:row>
      <xdr:rowOff>31750</xdr:rowOff>
    </xdr:to>
    <xdr:sp macro="" textlink="">
      <xdr:nvSpPr>
        <xdr:cNvPr id="2095" name="Linea 47">
          <a:extLst>
            <a:ext uri="{FF2B5EF4-FFF2-40B4-BE49-F238E27FC236}">
              <a16:creationId xmlns:a16="http://schemas.microsoft.com/office/drawing/2014/main" id="{665B2150-1CE8-49A0-B8C3-EB629EECF67C}"/>
            </a:ext>
          </a:extLst>
        </xdr:cNvPr>
        <xdr:cNvSpPr>
          <a:spLocks noChangeShapeType="1"/>
        </xdr:cNvSpPr>
      </xdr:nvSpPr>
      <xdr:spPr bwMode="auto">
        <a:xfrm flipV="1">
          <a:off x="36760150" y="6432550"/>
          <a:ext cx="120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222250</xdr:colOff>
      <xdr:row>0</xdr:row>
      <xdr:rowOff>25400</xdr:rowOff>
    </xdr:from>
    <xdr:to>
      <xdr:col>29</xdr:col>
      <xdr:colOff>19050</xdr:colOff>
      <xdr:row>16</xdr:row>
      <xdr:rowOff>57150</xdr:rowOff>
    </xdr:to>
    <xdr:grpSp>
      <xdr:nvGrpSpPr>
        <xdr:cNvPr id="2110" name="Gruppo 62">
          <a:extLst>
            <a:ext uri="{FF2B5EF4-FFF2-40B4-BE49-F238E27FC236}">
              <a16:creationId xmlns:a16="http://schemas.microsoft.com/office/drawing/2014/main" id="{5D71444B-30D5-4737-BC1F-802CFE2B052F}"/>
            </a:ext>
          </a:extLst>
        </xdr:cNvPr>
        <xdr:cNvGrpSpPr>
          <a:grpSpLocks/>
        </xdr:cNvGrpSpPr>
      </xdr:nvGrpSpPr>
      <xdr:grpSpPr bwMode="auto">
        <a:xfrm>
          <a:off x="11338983" y="25400"/>
          <a:ext cx="7112000" cy="3274483"/>
          <a:chOff x="1076" y="3"/>
          <a:chExt cx="772" cy="345"/>
        </a:xfrm>
      </xdr:grpSpPr>
      <xdr:grpSp>
        <xdr:nvGrpSpPr>
          <xdr:cNvPr id="2092" name="Gruppo 44">
            <a:extLst>
              <a:ext uri="{FF2B5EF4-FFF2-40B4-BE49-F238E27FC236}">
                <a16:creationId xmlns:a16="http://schemas.microsoft.com/office/drawing/2014/main" id="{CBC6BF1E-F310-4732-8359-149E1D80FAC7}"/>
              </a:ext>
            </a:extLst>
          </xdr:cNvPr>
          <xdr:cNvGrpSpPr>
            <a:grpSpLocks/>
          </xdr:cNvGrpSpPr>
        </xdr:nvGrpSpPr>
        <xdr:grpSpPr bwMode="auto">
          <a:xfrm>
            <a:off x="1076" y="3"/>
            <a:ext cx="772" cy="345"/>
            <a:chOff x="1073" y="7"/>
            <a:chExt cx="1051" cy="514"/>
          </a:xfrm>
        </xdr:grpSpPr>
        <xdr:pic>
          <xdr:nvPicPr>
            <xdr:cNvPr id="2090" name="Immagine 42">
              <a:extLst>
                <a:ext uri="{FF2B5EF4-FFF2-40B4-BE49-F238E27FC236}">
                  <a16:creationId xmlns:a16="http://schemas.microsoft.com/office/drawing/2014/main" id="{CBF2A70F-E016-4BDA-B14B-2947AC872F1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73" y="7"/>
              <a:ext cx="1051" cy="51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091" name="Casella di testo 43">
              <a:extLst>
                <a:ext uri="{FF2B5EF4-FFF2-40B4-BE49-F238E27FC236}">
                  <a16:creationId xmlns:a16="http://schemas.microsoft.com/office/drawing/2014/main" id="{12D16743-C3DE-4F09-99F9-550429D2537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45" y="283"/>
              <a:ext cx="24" cy="4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64008" tIns="59436" rIns="0" bIns="0" anchor="t" upright="1"/>
            <a:lstStyle/>
            <a:p>
              <a:pPr algn="l" rtl="0">
                <a:defRPr sz="1000"/>
              </a:pPr>
              <a:r>
                <a:rPr lang="it-IT" sz="2200" b="0" i="1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t</a:t>
              </a:r>
            </a:p>
          </xdr:txBody>
        </xdr:sp>
      </xdr:grpSp>
      <xdr:grpSp>
        <xdr:nvGrpSpPr>
          <xdr:cNvPr id="2109" name="Gruppo 61">
            <a:extLst>
              <a:ext uri="{FF2B5EF4-FFF2-40B4-BE49-F238E27FC236}">
                <a16:creationId xmlns:a16="http://schemas.microsoft.com/office/drawing/2014/main" id="{90775269-55CF-4E80-A8EE-A95CABE84C97}"/>
              </a:ext>
            </a:extLst>
          </xdr:cNvPr>
          <xdr:cNvGrpSpPr>
            <a:grpSpLocks/>
          </xdr:cNvGrpSpPr>
        </xdr:nvGrpSpPr>
        <xdr:grpSpPr bwMode="auto">
          <a:xfrm>
            <a:off x="1210" y="42"/>
            <a:ext cx="566" cy="265"/>
            <a:chOff x="1210" y="42"/>
            <a:chExt cx="566" cy="265"/>
          </a:xfrm>
        </xdr:grpSpPr>
        <xdr:sp macro="" textlink="">
          <xdr:nvSpPr>
            <xdr:cNvPr id="2094" name="Linea 46">
              <a:extLst>
                <a:ext uri="{FF2B5EF4-FFF2-40B4-BE49-F238E27FC236}">
                  <a16:creationId xmlns:a16="http://schemas.microsoft.com/office/drawing/2014/main" id="{6F5BD55F-0AC1-4E1E-92D2-1A019BD8B23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526" y="95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97" name="Linea 49">
              <a:extLst>
                <a:ext uri="{FF2B5EF4-FFF2-40B4-BE49-F238E27FC236}">
                  <a16:creationId xmlns:a16="http://schemas.microsoft.com/office/drawing/2014/main" id="{EC97E5E7-3397-4833-93B6-24E0E1006B4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526" y="307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98" name="Linea 50">
              <a:extLst>
                <a:ext uri="{FF2B5EF4-FFF2-40B4-BE49-F238E27FC236}">
                  <a16:creationId xmlns:a16="http://schemas.microsoft.com/office/drawing/2014/main" id="{63BDACD8-F974-4D0A-B50D-FF9EFF42963D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1560" y="276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99" name="Linea 51">
              <a:extLst>
                <a:ext uri="{FF2B5EF4-FFF2-40B4-BE49-F238E27FC236}">
                  <a16:creationId xmlns:a16="http://schemas.microsoft.com/office/drawing/2014/main" id="{7189154E-F3EA-4B5A-974C-F0EFA6AA6505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V="1">
              <a:off x="1329" y="127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00" name="Linea 52">
              <a:extLst>
                <a:ext uri="{FF2B5EF4-FFF2-40B4-BE49-F238E27FC236}">
                  <a16:creationId xmlns:a16="http://schemas.microsoft.com/office/drawing/2014/main" id="{0C12C622-DCA9-43EC-AA64-D0A68446DDA5}"/>
                </a:ext>
              </a:extLst>
            </xdr:cNvPr>
            <xdr:cNvSpPr>
              <a:spLocks noChangeShapeType="1"/>
            </xdr:cNvSpPr>
          </xdr:nvSpPr>
          <xdr:spPr bwMode="auto">
            <a:xfrm rot="1800000" flipV="1">
              <a:off x="1298" y="292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01" name="Linea 53">
              <a:extLst>
                <a:ext uri="{FF2B5EF4-FFF2-40B4-BE49-F238E27FC236}">
                  <a16:creationId xmlns:a16="http://schemas.microsoft.com/office/drawing/2014/main" id="{2A503643-13C9-47E7-872E-DF2E78895D44}"/>
                </a:ext>
              </a:extLst>
            </xdr:cNvPr>
            <xdr:cNvSpPr>
              <a:spLocks noChangeShapeType="1"/>
            </xdr:cNvSpPr>
          </xdr:nvSpPr>
          <xdr:spPr bwMode="auto">
            <a:xfrm rot="1800000" flipV="1">
              <a:off x="1761" y="186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02" name="Linea 54">
              <a:extLst>
                <a:ext uri="{FF2B5EF4-FFF2-40B4-BE49-F238E27FC236}">
                  <a16:creationId xmlns:a16="http://schemas.microsoft.com/office/drawing/2014/main" id="{5F01AE82-21D3-4006-A75C-CA0179C9853D}"/>
                </a:ext>
              </a:extLst>
            </xdr:cNvPr>
            <xdr:cNvSpPr>
              <a:spLocks noChangeShapeType="1"/>
            </xdr:cNvSpPr>
          </xdr:nvSpPr>
          <xdr:spPr bwMode="auto">
            <a:xfrm rot="19800000" flipV="1">
              <a:off x="1298" y="109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04" name="Linea 56">
              <a:extLst>
                <a:ext uri="{FF2B5EF4-FFF2-40B4-BE49-F238E27FC236}">
                  <a16:creationId xmlns:a16="http://schemas.microsoft.com/office/drawing/2014/main" id="{4A55527F-0C8A-4341-A1A2-C7B788283862}"/>
                </a:ext>
              </a:extLst>
            </xdr:cNvPr>
            <xdr:cNvSpPr>
              <a:spLocks noChangeShapeType="1"/>
            </xdr:cNvSpPr>
          </xdr:nvSpPr>
          <xdr:spPr bwMode="auto">
            <a:xfrm rot="19800000" flipV="1">
              <a:off x="1763" y="218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05" name="Linea 57">
              <a:extLst>
                <a:ext uri="{FF2B5EF4-FFF2-40B4-BE49-F238E27FC236}">
                  <a16:creationId xmlns:a16="http://schemas.microsoft.com/office/drawing/2014/main" id="{EE0E4AEE-9BA5-40E7-ABA7-677651D24BBB}"/>
                </a:ext>
              </a:extLst>
            </xdr:cNvPr>
            <xdr:cNvSpPr>
              <a:spLocks noChangeShapeType="1"/>
            </xdr:cNvSpPr>
          </xdr:nvSpPr>
          <xdr:spPr bwMode="auto">
            <a:xfrm rot="2700000" flipV="1">
              <a:off x="1537" y="285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06" name="Linea 58">
              <a:extLst>
                <a:ext uri="{FF2B5EF4-FFF2-40B4-BE49-F238E27FC236}">
                  <a16:creationId xmlns:a16="http://schemas.microsoft.com/office/drawing/2014/main" id="{9F46DE42-4A72-4636-B8B4-09A56B4CCA28}"/>
                </a:ext>
              </a:extLst>
            </xdr:cNvPr>
            <xdr:cNvSpPr>
              <a:spLocks noChangeShapeType="1"/>
            </xdr:cNvSpPr>
          </xdr:nvSpPr>
          <xdr:spPr bwMode="auto">
            <a:xfrm rot="18900000" flipV="1">
              <a:off x="1537" y="117"/>
              <a:ext cx="13" cy="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08" name="Linea 60">
              <a:extLst>
                <a:ext uri="{FF2B5EF4-FFF2-40B4-BE49-F238E27FC236}">
                  <a16:creationId xmlns:a16="http://schemas.microsoft.com/office/drawing/2014/main" id="{E6B988C0-EB79-4BD9-B19B-21CCAB2B8C91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210" y="42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552450</xdr:colOff>
      <xdr:row>24</xdr:row>
      <xdr:rowOff>107950</xdr:rowOff>
    </xdr:from>
    <xdr:to>
      <xdr:col>55</xdr:col>
      <xdr:colOff>552450</xdr:colOff>
      <xdr:row>25</xdr:row>
      <xdr:rowOff>19050</xdr:rowOff>
    </xdr:to>
    <xdr:sp macro="" textlink="">
      <xdr:nvSpPr>
        <xdr:cNvPr id="4097" name="Linea 1">
          <a:extLst>
            <a:ext uri="{FF2B5EF4-FFF2-40B4-BE49-F238E27FC236}">
              <a16:creationId xmlns:a16="http://schemas.microsoft.com/office/drawing/2014/main" id="{F0894982-8563-42B0-9A3C-1927091DA025}"/>
            </a:ext>
          </a:extLst>
        </xdr:cNvPr>
        <xdr:cNvSpPr>
          <a:spLocks noChangeShapeType="1"/>
        </xdr:cNvSpPr>
      </xdr:nvSpPr>
      <xdr:spPr bwMode="auto">
        <a:xfrm rot="5400000" flipV="1">
          <a:off x="34896425" y="4968875"/>
          <a:ext cx="107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0</xdr:row>
      <xdr:rowOff>101600</xdr:rowOff>
    </xdr:from>
    <xdr:to>
      <xdr:col>27</xdr:col>
      <xdr:colOff>603250</xdr:colOff>
      <xdr:row>17</xdr:row>
      <xdr:rowOff>76200</xdr:rowOff>
    </xdr:to>
    <xdr:grpSp>
      <xdr:nvGrpSpPr>
        <xdr:cNvPr id="4171" name="Gruppo 75">
          <a:extLst>
            <a:ext uri="{FF2B5EF4-FFF2-40B4-BE49-F238E27FC236}">
              <a16:creationId xmlns:a16="http://schemas.microsoft.com/office/drawing/2014/main" id="{C390A82D-5FFF-4F8A-9E5D-FAB71C48C549}"/>
            </a:ext>
          </a:extLst>
        </xdr:cNvPr>
        <xdr:cNvGrpSpPr>
          <a:grpSpLocks/>
        </xdr:cNvGrpSpPr>
      </xdr:nvGrpSpPr>
      <xdr:grpSpPr bwMode="auto">
        <a:xfrm>
          <a:off x="10841567" y="101600"/>
          <a:ext cx="7118350" cy="3352800"/>
          <a:chOff x="1076" y="3"/>
          <a:chExt cx="772" cy="345"/>
        </a:xfrm>
      </xdr:grpSpPr>
      <xdr:grpSp>
        <xdr:nvGrpSpPr>
          <xdr:cNvPr id="4172" name="Gruppo 76">
            <a:extLst>
              <a:ext uri="{FF2B5EF4-FFF2-40B4-BE49-F238E27FC236}">
                <a16:creationId xmlns:a16="http://schemas.microsoft.com/office/drawing/2014/main" id="{895B4AE6-B25F-4DC2-AE88-7061B6EC97B0}"/>
              </a:ext>
            </a:extLst>
          </xdr:cNvPr>
          <xdr:cNvGrpSpPr>
            <a:grpSpLocks/>
          </xdr:cNvGrpSpPr>
        </xdr:nvGrpSpPr>
        <xdr:grpSpPr bwMode="auto">
          <a:xfrm>
            <a:off x="1076" y="3"/>
            <a:ext cx="772" cy="345"/>
            <a:chOff x="1073" y="7"/>
            <a:chExt cx="1051" cy="514"/>
          </a:xfrm>
        </xdr:grpSpPr>
        <xdr:pic>
          <xdr:nvPicPr>
            <xdr:cNvPr id="4173" name="Immagine 77">
              <a:extLst>
                <a:ext uri="{FF2B5EF4-FFF2-40B4-BE49-F238E27FC236}">
                  <a16:creationId xmlns:a16="http://schemas.microsoft.com/office/drawing/2014/main" id="{56740874-4EFE-4550-B605-EEA86718D85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73" y="7"/>
              <a:ext cx="1051" cy="51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4174" name="Casella di testo 78">
              <a:extLst>
                <a:ext uri="{FF2B5EF4-FFF2-40B4-BE49-F238E27FC236}">
                  <a16:creationId xmlns:a16="http://schemas.microsoft.com/office/drawing/2014/main" id="{8B1EC43A-6B68-4804-87ED-8ADF82C6B0D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45" y="283"/>
              <a:ext cx="24" cy="4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64008" tIns="59436" rIns="0" bIns="0" anchor="t" upright="1"/>
            <a:lstStyle/>
            <a:p>
              <a:pPr algn="l" rtl="0">
                <a:defRPr sz="1000"/>
              </a:pPr>
              <a:r>
                <a:rPr lang="it-IT" sz="2200" b="0" i="1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t</a:t>
              </a:r>
            </a:p>
          </xdr:txBody>
        </xdr:sp>
      </xdr:grpSp>
      <xdr:grpSp>
        <xdr:nvGrpSpPr>
          <xdr:cNvPr id="4175" name="Gruppo 79">
            <a:extLst>
              <a:ext uri="{FF2B5EF4-FFF2-40B4-BE49-F238E27FC236}">
                <a16:creationId xmlns:a16="http://schemas.microsoft.com/office/drawing/2014/main" id="{221C57D5-CC88-421E-879F-3C4711F92243}"/>
              </a:ext>
            </a:extLst>
          </xdr:cNvPr>
          <xdr:cNvGrpSpPr>
            <a:grpSpLocks/>
          </xdr:cNvGrpSpPr>
        </xdr:nvGrpSpPr>
        <xdr:grpSpPr bwMode="auto">
          <a:xfrm>
            <a:off x="1210" y="42"/>
            <a:ext cx="566" cy="265"/>
            <a:chOff x="1210" y="42"/>
            <a:chExt cx="566" cy="265"/>
          </a:xfrm>
        </xdr:grpSpPr>
        <xdr:sp macro="" textlink="">
          <xdr:nvSpPr>
            <xdr:cNvPr id="4176" name="Linea 80">
              <a:extLst>
                <a:ext uri="{FF2B5EF4-FFF2-40B4-BE49-F238E27FC236}">
                  <a16:creationId xmlns:a16="http://schemas.microsoft.com/office/drawing/2014/main" id="{0D5AF43D-1DAD-4C19-A3B2-37DA8196F8A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526" y="95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77" name="Linea 81">
              <a:extLst>
                <a:ext uri="{FF2B5EF4-FFF2-40B4-BE49-F238E27FC236}">
                  <a16:creationId xmlns:a16="http://schemas.microsoft.com/office/drawing/2014/main" id="{A1524730-F903-497B-B2E5-02E688BFE826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526" y="307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78" name="Linea 82">
              <a:extLst>
                <a:ext uri="{FF2B5EF4-FFF2-40B4-BE49-F238E27FC236}">
                  <a16:creationId xmlns:a16="http://schemas.microsoft.com/office/drawing/2014/main" id="{353E6582-0B17-4008-A283-C968A9E8196D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1560" y="276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79" name="Linea 83">
              <a:extLst>
                <a:ext uri="{FF2B5EF4-FFF2-40B4-BE49-F238E27FC236}">
                  <a16:creationId xmlns:a16="http://schemas.microsoft.com/office/drawing/2014/main" id="{97C9CBD6-B2EB-4C04-89A9-BD2BF22186DF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V="1">
              <a:off x="1329" y="127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80" name="Linea 84">
              <a:extLst>
                <a:ext uri="{FF2B5EF4-FFF2-40B4-BE49-F238E27FC236}">
                  <a16:creationId xmlns:a16="http://schemas.microsoft.com/office/drawing/2014/main" id="{613AD239-0245-4BD2-8774-DFF2DE9BAC26}"/>
                </a:ext>
              </a:extLst>
            </xdr:cNvPr>
            <xdr:cNvSpPr>
              <a:spLocks noChangeShapeType="1"/>
            </xdr:cNvSpPr>
          </xdr:nvSpPr>
          <xdr:spPr bwMode="auto">
            <a:xfrm rot="1800000" flipV="1">
              <a:off x="1298" y="292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81" name="Linea 85">
              <a:extLst>
                <a:ext uri="{FF2B5EF4-FFF2-40B4-BE49-F238E27FC236}">
                  <a16:creationId xmlns:a16="http://schemas.microsoft.com/office/drawing/2014/main" id="{E6C9C449-90A9-46FA-93E2-92171F9216D7}"/>
                </a:ext>
              </a:extLst>
            </xdr:cNvPr>
            <xdr:cNvSpPr>
              <a:spLocks noChangeShapeType="1"/>
            </xdr:cNvSpPr>
          </xdr:nvSpPr>
          <xdr:spPr bwMode="auto">
            <a:xfrm rot="1800000" flipV="1">
              <a:off x="1761" y="186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82" name="Linea 86">
              <a:extLst>
                <a:ext uri="{FF2B5EF4-FFF2-40B4-BE49-F238E27FC236}">
                  <a16:creationId xmlns:a16="http://schemas.microsoft.com/office/drawing/2014/main" id="{10BF354E-3C01-4C5C-9460-992E9D5E03FC}"/>
                </a:ext>
              </a:extLst>
            </xdr:cNvPr>
            <xdr:cNvSpPr>
              <a:spLocks noChangeShapeType="1"/>
            </xdr:cNvSpPr>
          </xdr:nvSpPr>
          <xdr:spPr bwMode="auto">
            <a:xfrm rot="19800000" flipV="1">
              <a:off x="1298" y="109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83" name="Linea 87">
              <a:extLst>
                <a:ext uri="{FF2B5EF4-FFF2-40B4-BE49-F238E27FC236}">
                  <a16:creationId xmlns:a16="http://schemas.microsoft.com/office/drawing/2014/main" id="{A2FA8AC6-4024-4B3A-A32E-36780B8170BC}"/>
                </a:ext>
              </a:extLst>
            </xdr:cNvPr>
            <xdr:cNvSpPr>
              <a:spLocks noChangeShapeType="1"/>
            </xdr:cNvSpPr>
          </xdr:nvSpPr>
          <xdr:spPr bwMode="auto">
            <a:xfrm rot="19800000" flipV="1">
              <a:off x="1763" y="218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84" name="Linea 88">
              <a:extLst>
                <a:ext uri="{FF2B5EF4-FFF2-40B4-BE49-F238E27FC236}">
                  <a16:creationId xmlns:a16="http://schemas.microsoft.com/office/drawing/2014/main" id="{2895EE3D-5A76-4CC7-BCD1-183AEAD07F99}"/>
                </a:ext>
              </a:extLst>
            </xdr:cNvPr>
            <xdr:cNvSpPr>
              <a:spLocks noChangeShapeType="1"/>
            </xdr:cNvSpPr>
          </xdr:nvSpPr>
          <xdr:spPr bwMode="auto">
            <a:xfrm rot="2700000" flipV="1">
              <a:off x="1537" y="285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85" name="Linea 89">
              <a:extLst>
                <a:ext uri="{FF2B5EF4-FFF2-40B4-BE49-F238E27FC236}">
                  <a16:creationId xmlns:a16="http://schemas.microsoft.com/office/drawing/2014/main" id="{4BA8D7C0-A3C3-4CA9-B51E-A433189E75FA}"/>
                </a:ext>
              </a:extLst>
            </xdr:cNvPr>
            <xdr:cNvSpPr>
              <a:spLocks noChangeShapeType="1"/>
            </xdr:cNvSpPr>
          </xdr:nvSpPr>
          <xdr:spPr bwMode="auto">
            <a:xfrm rot="18900000" flipV="1">
              <a:off x="1537" y="117"/>
              <a:ext cx="13" cy="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86" name="Linea 90">
              <a:extLst>
                <a:ext uri="{FF2B5EF4-FFF2-40B4-BE49-F238E27FC236}">
                  <a16:creationId xmlns:a16="http://schemas.microsoft.com/office/drawing/2014/main" id="{2EBFBE97-08FA-4899-8743-D3ED60CB1EFE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210" y="42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552450</xdr:colOff>
      <xdr:row>20</xdr:row>
      <xdr:rowOff>107950</xdr:rowOff>
    </xdr:from>
    <xdr:to>
      <xdr:col>58</xdr:col>
      <xdr:colOff>552450</xdr:colOff>
      <xdr:row>21</xdr:row>
      <xdr:rowOff>19050</xdr:rowOff>
    </xdr:to>
    <xdr:sp macro="" textlink="">
      <xdr:nvSpPr>
        <xdr:cNvPr id="5121" name="Linea 1">
          <a:extLst>
            <a:ext uri="{FF2B5EF4-FFF2-40B4-BE49-F238E27FC236}">
              <a16:creationId xmlns:a16="http://schemas.microsoft.com/office/drawing/2014/main" id="{C9F0BFBA-2E72-47E2-94D1-00FD0DBB8FC7}"/>
            </a:ext>
          </a:extLst>
        </xdr:cNvPr>
        <xdr:cNvSpPr>
          <a:spLocks noChangeShapeType="1"/>
        </xdr:cNvSpPr>
      </xdr:nvSpPr>
      <xdr:spPr bwMode="auto">
        <a:xfrm rot="5400000" flipV="1">
          <a:off x="36883975" y="4194175"/>
          <a:ext cx="107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520700</xdr:colOff>
      <xdr:row>0</xdr:row>
      <xdr:rowOff>25400</xdr:rowOff>
    </xdr:from>
    <xdr:to>
      <xdr:col>23</xdr:col>
      <xdr:colOff>431800</xdr:colOff>
      <xdr:row>15</xdr:row>
      <xdr:rowOff>152400</xdr:rowOff>
    </xdr:to>
    <xdr:grpSp>
      <xdr:nvGrpSpPr>
        <xdr:cNvPr id="5179" name="Gruppo 59">
          <a:extLst>
            <a:ext uri="{FF2B5EF4-FFF2-40B4-BE49-F238E27FC236}">
              <a16:creationId xmlns:a16="http://schemas.microsoft.com/office/drawing/2014/main" id="{C20515DE-0DFE-473D-B90C-C0B25BED7705}"/>
            </a:ext>
          </a:extLst>
        </xdr:cNvPr>
        <xdr:cNvGrpSpPr>
          <a:grpSpLocks/>
        </xdr:cNvGrpSpPr>
      </xdr:nvGrpSpPr>
      <xdr:grpSpPr bwMode="auto">
        <a:xfrm>
          <a:off x="8276167" y="25400"/>
          <a:ext cx="7243233" cy="3158067"/>
          <a:chOff x="1076" y="3"/>
          <a:chExt cx="772" cy="345"/>
        </a:xfrm>
      </xdr:grpSpPr>
      <xdr:grpSp>
        <xdr:nvGrpSpPr>
          <xdr:cNvPr id="5180" name="Gruppo 60">
            <a:extLst>
              <a:ext uri="{FF2B5EF4-FFF2-40B4-BE49-F238E27FC236}">
                <a16:creationId xmlns:a16="http://schemas.microsoft.com/office/drawing/2014/main" id="{CF9D5A27-16F5-458F-A09C-27B797F15042}"/>
              </a:ext>
            </a:extLst>
          </xdr:cNvPr>
          <xdr:cNvGrpSpPr>
            <a:grpSpLocks/>
          </xdr:cNvGrpSpPr>
        </xdr:nvGrpSpPr>
        <xdr:grpSpPr bwMode="auto">
          <a:xfrm>
            <a:off x="1076" y="3"/>
            <a:ext cx="772" cy="345"/>
            <a:chOff x="1073" y="7"/>
            <a:chExt cx="1051" cy="514"/>
          </a:xfrm>
        </xdr:grpSpPr>
        <xdr:pic>
          <xdr:nvPicPr>
            <xdr:cNvPr id="5181" name="Immagine 61">
              <a:extLst>
                <a:ext uri="{FF2B5EF4-FFF2-40B4-BE49-F238E27FC236}">
                  <a16:creationId xmlns:a16="http://schemas.microsoft.com/office/drawing/2014/main" id="{A6ED15CF-0D38-4F9C-890C-9CD99BA2BB9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73" y="7"/>
              <a:ext cx="1051" cy="51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182" name="Casella di testo 62">
              <a:extLst>
                <a:ext uri="{FF2B5EF4-FFF2-40B4-BE49-F238E27FC236}">
                  <a16:creationId xmlns:a16="http://schemas.microsoft.com/office/drawing/2014/main" id="{FA73AA43-7B1F-4902-9558-58F6D8ABB84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45" y="283"/>
              <a:ext cx="24" cy="4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64008" tIns="59436" rIns="0" bIns="0" anchor="t" upright="1"/>
            <a:lstStyle/>
            <a:p>
              <a:pPr algn="l" rtl="0">
                <a:defRPr sz="1000"/>
              </a:pPr>
              <a:r>
                <a:rPr lang="it-IT" sz="2200" b="0" i="1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t</a:t>
              </a:r>
            </a:p>
          </xdr:txBody>
        </xdr:sp>
      </xdr:grpSp>
      <xdr:grpSp>
        <xdr:nvGrpSpPr>
          <xdr:cNvPr id="5183" name="Gruppo 63">
            <a:extLst>
              <a:ext uri="{FF2B5EF4-FFF2-40B4-BE49-F238E27FC236}">
                <a16:creationId xmlns:a16="http://schemas.microsoft.com/office/drawing/2014/main" id="{57617FB3-0047-4D8E-9B21-3DF8AC8079C0}"/>
              </a:ext>
            </a:extLst>
          </xdr:cNvPr>
          <xdr:cNvGrpSpPr>
            <a:grpSpLocks/>
          </xdr:cNvGrpSpPr>
        </xdr:nvGrpSpPr>
        <xdr:grpSpPr bwMode="auto">
          <a:xfrm>
            <a:off x="1210" y="42"/>
            <a:ext cx="566" cy="265"/>
            <a:chOff x="1210" y="42"/>
            <a:chExt cx="566" cy="265"/>
          </a:xfrm>
        </xdr:grpSpPr>
        <xdr:sp macro="" textlink="">
          <xdr:nvSpPr>
            <xdr:cNvPr id="5184" name="Linea 64">
              <a:extLst>
                <a:ext uri="{FF2B5EF4-FFF2-40B4-BE49-F238E27FC236}">
                  <a16:creationId xmlns:a16="http://schemas.microsoft.com/office/drawing/2014/main" id="{2BABDB36-4BD4-40FA-BCCE-2D29B8BD5C9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526" y="95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85" name="Linea 65">
              <a:extLst>
                <a:ext uri="{FF2B5EF4-FFF2-40B4-BE49-F238E27FC236}">
                  <a16:creationId xmlns:a16="http://schemas.microsoft.com/office/drawing/2014/main" id="{3B13D3E2-08D4-47A8-AFCD-DC512CD82C4E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526" y="307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86" name="Linea 66">
              <a:extLst>
                <a:ext uri="{FF2B5EF4-FFF2-40B4-BE49-F238E27FC236}">
                  <a16:creationId xmlns:a16="http://schemas.microsoft.com/office/drawing/2014/main" id="{0AF5EA32-3591-49D8-8BA1-6333801EB6EF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1560" y="276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87" name="Linea 67">
              <a:extLst>
                <a:ext uri="{FF2B5EF4-FFF2-40B4-BE49-F238E27FC236}">
                  <a16:creationId xmlns:a16="http://schemas.microsoft.com/office/drawing/2014/main" id="{724D7E65-A39B-4BC1-8D10-466374576EAE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V="1">
              <a:off x="1329" y="127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88" name="Linea 68">
              <a:extLst>
                <a:ext uri="{FF2B5EF4-FFF2-40B4-BE49-F238E27FC236}">
                  <a16:creationId xmlns:a16="http://schemas.microsoft.com/office/drawing/2014/main" id="{CD8898E0-E554-41EC-8417-EC616C90574A}"/>
                </a:ext>
              </a:extLst>
            </xdr:cNvPr>
            <xdr:cNvSpPr>
              <a:spLocks noChangeShapeType="1"/>
            </xdr:cNvSpPr>
          </xdr:nvSpPr>
          <xdr:spPr bwMode="auto">
            <a:xfrm rot="1800000" flipV="1">
              <a:off x="1298" y="292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89" name="Linea 69">
              <a:extLst>
                <a:ext uri="{FF2B5EF4-FFF2-40B4-BE49-F238E27FC236}">
                  <a16:creationId xmlns:a16="http://schemas.microsoft.com/office/drawing/2014/main" id="{5E63CB26-1E71-4BFC-BBE5-284465F7E6FA}"/>
                </a:ext>
              </a:extLst>
            </xdr:cNvPr>
            <xdr:cNvSpPr>
              <a:spLocks noChangeShapeType="1"/>
            </xdr:cNvSpPr>
          </xdr:nvSpPr>
          <xdr:spPr bwMode="auto">
            <a:xfrm rot="1800000" flipV="1">
              <a:off x="1761" y="186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90" name="Linea 70">
              <a:extLst>
                <a:ext uri="{FF2B5EF4-FFF2-40B4-BE49-F238E27FC236}">
                  <a16:creationId xmlns:a16="http://schemas.microsoft.com/office/drawing/2014/main" id="{11109DCB-62D7-4D23-8BA3-11C082036DBC}"/>
                </a:ext>
              </a:extLst>
            </xdr:cNvPr>
            <xdr:cNvSpPr>
              <a:spLocks noChangeShapeType="1"/>
            </xdr:cNvSpPr>
          </xdr:nvSpPr>
          <xdr:spPr bwMode="auto">
            <a:xfrm rot="19800000" flipV="1">
              <a:off x="1298" y="109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91" name="Linea 71">
              <a:extLst>
                <a:ext uri="{FF2B5EF4-FFF2-40B4-BE49-F238E27FC236}">
                  <a16:creationId xmlns:a16="http://schemas.microsoft.com/office/drawing/2014/main" id="{505D3C41-2F2A-4E6D-AB31-DF09D46C6202}"/>
                </a:ext>
              </a:extLst>
            </xdr:cNvPr>
            <xdr:cNvSpPr>
              <a:spLocks noChangeShapeType="1"/>
            </xdr:cNvSpPr>
          </xdr:nvSpPr>
          <xdr:spPr bwMode="auto">
            <a:xfrm rot="19800000" flipV="1">
              <a:off x="1763" y="218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92" name="Linea 72">
              <a:extLst>
                <a:ext uri="{FF2B5EF4-FFF2-40B4-BE49-F238E27FC236}">
                  <a16:creationId xmlns:a16="http://schemas.microsoft.com/office/drawing/2014/main" id="{F46DF2CC-BF85-4255-97BA-EF5950EEAE5C}"/>
                </a:ext>
              </a:extLst>
            </xdr:cNvPr>
            <xdr:cNvSpPr>
              <a:spLocks noChangeShapeType="1"/>
            </xdr:cNvSpPr>
          </xdr:nvSpPr>
          <xdr:spPr bwMode="auto">
            <a:xfrm rot="2700000" flipV="1">
              <a:off x="1537" y="285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93" name="Linea 73">
              <a:extLst>
                <a:ext uri="{FF2B5EF4-FFF2-40B4-BE49-F238E27FC236}">
                  <a16:creationId xmlns:a16="http://schemas.microsoft.com/office/drawing/2014/main" id="{1948FD40-7D6C-40A9-812B-8DA8532762CD}"/>
                </a:ext>
              </a:extLst>
            </xdr:cNvPr>
            <xdr:cNvSpPr>
              <a:spLocks noChangeShapeType="1"/>
            </xdr:cNvSpPr>
          </xdr:nvSpPr>
          <xdr:spPr bwMode="auto">
            <a:xfrm rot="18900000" flipV="1">
              <a:off x="1537" y="117"/>
              <a:ext cx="13" cy="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94" name="Linea 74">
              <a:extLst>
                <a:ext uri="{FF2B5EF4-FFF2-40B4-BE49-F238E27FC236}">
                  <a16:creationId xmlns:a16="http://schemas.microsoft.com/office/drawing/2014/main" id="{133CE493-A7D2-4671-B182-AC76805CFEA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210" y="42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zoomScale="75" workbookViewId="0">
      <selection activeCell="A2" sqref="A2"/>
    </sheetView>
  </sheetViews>
  <sheetFormatPr defaultRowHeight="15.5" x14ac:dyDescent="0.35"/>
  <cols>
    <col min="1" max="1" width="18.453125" style="2" customWidth="1"/>
    <col min="2" max="2" width="2.90625" style="2" bestFit="1" customWidth="1"/>
    <col min="3" max="4" width="7.7265625" style="2" bestFit="1" customWidth="1"/>
    <col min="5" max="5" width="8.54296875" style="2" bestFit="1" customWidth="1"/>
    <col min="6" max="6" width="6.54296875" style="2" bestFit="1" customWidth="1"/>
    <col min="7" max="7" width="7.7265625" style="2" bestFit="1" customWidth="1"/>
    <col min="8" max="8" width="8.54296875" style="2" customWidth="1"/>
    <col min="9" max="9" width="7.7265625" style="2" bestFit="1" customWidth="1"/>
    <col min="10" max="10" width="6.1796875" style="2" bestFit="1" customWidth="1"/>
    <col min="11" max="12" width="8.54296875" style="2" bestFit="1" customWidth="1"/>
    <col min="13" max="13" width="16.26953125" style="2" customWidth="1"/>
    <col min="14" max="14" width="4.81640625" style="2" customWidth="1"/>
    <col min="15" max="15" width="9.81640625" style="2" customWidth="1"/>
    <col min="16" max="16" width="19.54296875" style="2" bestFit="1" customWidth="1"/>
    <col min="17" max="17" width="9.1796875" style="2" customWidth="1"/>
  </cols>
  <sheetData>
    <row r="1" spans="1:17" x14ac:dyDescent="0.35">
      <c r="A1" s="1" t="s">
        <v>36</v>
      </c>
    </row>
    <row r="2" spans="1:17" x14ac:dyDescent="0.35">
      <c r="C2" s="4"/>
      <c r="D2" s="4"/>
      <c r="E2" s="8"/>
      <c r="F2" s="8"/>
      <c r="G2" s="8"/>
      <c r="H2" s="8"/>
      <c r="I2" s="8"/>
      <c r="J2" s="8"/>
      <c r="K2" s="4"/>
      <c r="L2" s="4"/>
    </row>
    <row r="3" spans="1:17" ht="16" thickBot="1" x14ac:dyDescent="0.4">
      <c r="A3" s="1" t="s">
        <v>29</v>
      </c>
      <c r="B3" s="3"/>
      <c r="C3" s="12" t="s">
        <v>22</v>
      </c>
      <c r="D3" s="12" t="s">
        <v>21</v>
      </c>
      <c r="E3" s="12" t="s">
        <v>3</v>
      </c>
      <c r="F3" s="12" t="s">
        <v>23</v>
      </c>
      <c r="G3" s="12" t="s">
        <v>24</v>
      </c>
      <c r="H3" s="12" t="s">
        <v>25</v>
      </c>
      <c r="I3" s="12" t="s">
        <v>15</v>
      </c>
      <c r="J3" s="12" t="s">
        <v>4</v>
      </c>
      <c r="K3" s="12" t="s">
        <v>26</v>
      </c>
      <c r="L3" s="12" t="s">
        <v>27</v>
      </c>
      <c r="M3" s="30" t="s">
        <v>37</v>
      </c>
      <c r="O3" s="1" t="s">
        <v>7</v>
      </c>
    </row>
    <row r="4" spans="1:17" ht="16.5" thickTop="1" thickBot="1" x14ac:dyDescent="0.4">
      <c r="A4" s="52" t="s">
        <v>30</v>
      </c>
      <c r="B4" s="58" t="s">
        <v>19</v>
      </c>
      <c r="C4" s="14">
        <v>1</v>
      </c>
      <c r="D4" s="15">
        <v>1</v>
      </c>
      <c r="E4" s="15"/>
      <c r="F4" s="15"/>
      <c r="G4" s="15"/>
      <c r="H4" s="15"/>
      <c r="I4" s="15"/>
      <c r="J4" s="15"/>
      <c r="K4" s="15"/>
      <c r="L4" s="16"/>
      <c r="M4" s="5">
        <f t="shared" ref="M4:M9" si="0">SUMPRODUCT(C4:L4,FlussiArchi)</f>
        <v>420</v>
      </c>
      <c r="N4" s="12" t="s">
        <v>0</v>
      </c>
      <c r="O4" s="59">
        <v>420</v>
      </c>
      <c r="P4" s="62" t="s">
        <v>28</v>
      </c>
    </row>
    <row r="5" spans="1:17" ht="16" thickTop="1" x14ac:dyDescent="0.35">
      <c r="B5" s="2">
        <v>1</v>
      </c>
      <c r="C5" s="17">
        <v>-1</v>
      </c>
      <c r="D5" s="18"/>
      <c r="E5" s="18">
        <v>1</v>
      </c>
      <c r="F5" s="18">
        <v>1</v>
      </c>
      <c r="G5" s="2">
        <v>-1</v>
      </c>
      <c r="H5" s="18"/>
      <c r="I5" s="18"/>
      <c r="J5" s="18"/>
      <c r="K5" s="18"/>
      <c r="L5" s="19"/>
      <c r="M5" s="5">
        <f t="shared" si="0"/>
        <v>0</v>
      </c>
      <c r="N5" s="12" t="s">
        <v>0</v>
      </c>
      <c r="O5" s="60">
        <v>0</v>
      </c>
    </row>
    <row r="6" spans="1:17" x14ac:dyDescent="0.35">
      <c r="B6" s="2">
        <v>2</v>
      </c>
      <c r="C6" s="17"/>
      <c r="D6" s="18">
        <v>-1</v>
      </c>
      <c r="E6" s="12"/>
      <c r="F6" s="18"/>
      <c r="G6" s="18">
        <v>1</v>
      </c>
      <c r="H6" s="18">
        <v>1</v>
      </c>
      <c r="I6" s="18">
        <v>1</v>
      </c>
      <c r="L6" s="19"/>
      <c r="M6" s="5">
        <f t="shared" si="0"/>
        <v>0</v>
      </c>
      <c r="N6" s="12" t="s">
        <v>0</v>
      </c>
      <c r="O6" s="60">
        <v>0</v>
      </c>
    </row>
    <row r="7" spans="1:17" x14ac:dyDescent="0.35">
      <c r="B7" s="2">
        <v>3</v>
      </c>
      <c r="C7" s="17"/>
      <c r="D7" s="18"/>
      <c r="E7" s="18">
        <v>-1</v>
      </c>
      <c r="F7" s="18"/>
      <c r="G7" s="18"/>
      <c r="H7" s="18">
        <v>-1</v>
      </c>
      <c r="J7" s="18">
        <v>1</v>
      </c>
      <c r="K7" s="18">
        <v>1</v>
      </c>
      <c r="L7" s="19"/>
      <c r="M7" s="5">
        <f t="shared" si="0"/>
        <v>0</v>
      </c>
      <c r="N7" s="12" t="s">
        <v>0</v>
      </c>
      <c r="O7" s="60">
        <v>0</v>
      </c>
    </row>
    <row r="8" spans="1:17" ht="16" thickBot="1" x14ac:dyDescent="0.4">
      <c r="B8" s="2">
        <v>4</v>
      </c>
      <c r="C8" s="17"/>
      <c r="D8" s="18"/>
      <c r="E8" s="18"/>
      <c r="F8" s="18">
        <v>-1</v>
      </c>
      <c r="G8" s="18"/>
      <c r="H8" s="18"/>
      <c r="I8" s="18">
        <v>-1</v>
      </c>
      <c r="J8" s="18">
        <v>-1</v>
      </c>
      <c r="K8" s="18"/>
      <c r="L8" s="19">
        <v>1</v>
      </c>
      <c r="M8" s="5">
        <f t="shared" si="0"/>
        <v>0</v>
      </c>
      <c r="N8" s="12" t="s">
        <v>0</v>
      </c>
      <c r="O8" s="61">
        <v>0</v>
      </c>
    </row>
    <row r="9" spans="1:17" ht="16" thickBot="1" x14ac:dyDescent="0.4">
      <c r="B9" s="58" t="s">
        <v>20</v>
      </c>
      <c r="C9" s="20"/>
      <c r="D9" s="21"/>
      <c r="E9" s="21"/>
      <c r="F9" s="21"/>
      <c r="G9" s="21"/>
      <c r="H9" s="21"/>
      <c r="I9" s="21"/>
      <c r="J9" s="21"/>
      <c r="K9" s="21">
        <v>-1</v>
      </c>
      <c r="L9" s="22">
        <v>-1</v>
      </c>
      <c r="M9" s="5">
        <f t="shared" si="0"/>
        <v>-420</v>
      </c>
      <c r="N9" s="12" t="s">
        <v>0</v>
      </c>
      <c r="O9" s="63">
        <f>-O4</f>
        <v>-420</v>
      </c>
    </row>
    <row r="10" spans="1:17" x14ac:dyDescent="0.35"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1:17" x14ac:dyDescent="0.35">
      <c r="C11" s="5"/>
      <c r="D11" s="5"/>
      <c r="E11" s="5"/>
      <c r="F11" s="5"/>
      <c r="G11" s="5"/>
      <c r="H11" s="5"/>
      <c r="I11" s="5"/>
      <c r="J11" s="5"/>
      <c r="K11" s="5"/>
      <c r="L11" s="5"/>
      <c r="M11" s="29"/>
      <c r="Q11"/>
    </row>
    <row r="12" spans="1:17" ht="16" thickBot="1" x14ac:dyDescent="0.4">
      <c r="A12" s="1" t="s">
        <v>5</v>
      </c>
      <c r="C12" s="12" t="s">
        <v>22</v>
      </c>
      <c r="D12" s="12" t="s">
        <v>21</v>
      </c>
      <c r="E12" s="12" t="s">
        <v>3</v>
      </c>
      <c r="F12" s="12" t="s">
        <v>23</v>
      </c>
      <c r="G12" s="12" t="s">
        <v>24</v>
      </c>
      <c r="H12" s="12" t="s">
        <v>25</v>
      </c>
      <c r="I12" s="12" t="s">
        <v>15</v>
      </c>
      <c r="J12" s="12" t="s">
        <v>4</v>
      </c>
      <c r="K12" s="12" t="s">
        <v>26</v>
      </c>
      <c r="L12" s="12" t="s">
        <v>27</v>
      </c>
    </row>
    <row r="13" spans="1:17" ht="17.5" thickTop="1" thickBot="1" x14ac:dyDescent="0.45">
      <c r="A13" s="1" t="s">
        <v>6</v>
      </c>
      <c r="C13" s="31">
        <v>150</v>
      </c>
      <c r="D13" s="32">
        <v>270</v>
      </c>
      <c r="E13" s="32">
        <v>160</v>
      </c>
      <c r="F13" s="32">
        <v>90</v>
      </c>
      <c r="G13" s="32">
        <v>100</v>
      </c>
      <c r="H13" s="32">
        <v>10</v>
      </c>
      <c r="I13" s="32">
        <v>160</v>
      </c>
      <c r="J13" s="32">
        <v>0</v>
      </c>
      <c r="K13" s="32">
        <v>170</v>
      </c>
      <c r="L13" s="33">
        <v>250</v>
      </c>
      <c r="M13" s="67"/>
      <c r="N13" s="68"/>
    </row>
    <row r="14" spans="1:17" ht="16.5" thickTop="1" thickBot="1" x14ac:dyDescent="0.4">
      <c r="C14" s="55" t="s">
        <v>17</v>
      </c>
      <c r="D14" s="55" t="s">
        <v>17</v>
      </c>
      <c r="E14" s="55" t="s">
        <v>17</v>
      </c>
      <c r="F14" s="55" t="s">
        <v>17</v>
      </c>
      <c r="G14" s="55" t="s">
        <v>17</v>
      </c>
      <c r="H14" s="55" t="s">
        <v>17</v>
      </c>
      <c r="I14" s="55" t="s">
        <v>17</v>
      </c>
      <c r="J14" s="55" t="s">
        <v>17</v>
      </c>
      <c r="K14" s="55" t="s">
        <v>17</v>
      </c>
      <c r="L14" s="55" t="s">
        <v>17</v>
      </c>
    </row>
    <row r="15" spans="1:17" s="36" customFormat="1" ht="17.25" customHeight="1" thickBot="1" x14ac:dyDescent="0.45">
      <c r="A15" s="1" t="s">
        <v>16</v>
      </c>
      <c r="B15" s="35"/>
      <c r="C15" s="9">
        <v>150</v>
      </c>
      <c r="D15" s="10">
        <v>270</v>
      </c>
      <c r="E15" s="10">
        <v>160</v>
      </c>
      <c r="F15" s="10">
        <v>160</v>
      </c>
      <c r="G15" s="10">
        <v>190</v>
      </c>
      <c r="H15" s="10">
        <v>160</v>
      </c>
      <c r="I15" s="10">
        <v>160</v>
      </c>
      <c r="J15" s="10">
        <v>160</v>
      </c>
      <c r="K15" s="10">
        <v>180</v>
      </c>
      <c r="L15" s="11">
        <v>250</v>
      </c>
      <c r="M15" s="34"/>
      <c r="N15" s="34"/>
      <c r="O15" s="34"/>
      <c r="P15" s="34"/>
      <c r="Q15" s="34"/>
    </row>
    <row r="16" spans="1:17" s="36" customFormat="1" x14ac:dyDescent="0.35">
      <c r="A16" s="34"/>
      <c r="B16" s="3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34"/>
      <c r="N16" s="34"/>
      <c r="O16" s="34"/>
      <c r="P16" s="34"/>
      <c r="Q16" s="34"/>
    </row>
    <row r="17" spans="1:17" s="36" customFormat="1" x14ac:dyDescent="0.35">
      <c r="A17" s="34"/>
      <c r="B17" s="3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4"/>
      <c r="N17" s="34"/>
      <c r="O17" s="34"/>
      <c r="P17" s="34"/>
      <c r="Q17" s="34"/>
    </row>
    <row r="18" spans="1:17" s="36" customFormat="1" x14ac:dyDescent="0.3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s="36" customFormat="1" x14ac:dyDescent="0.3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s="36" customFormat="1" x14ac:dyDescent="0.35">
      <c r="A20" s="38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s="36" customFormat="1" x14ac:dyDescent="0.35">
      <c r="A21" s="34"/>
      <c r="B21" s="34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4"/>
      <c r="N21" s="34"/>
      <c r="O21" s="34"/>
      <c r="P21" s="34"/>
      <c r="Q21" s="34"/>
    </row>
    <row r="22" spans="1:17" s="36" customFormat="1" x14ac:dyDescent="0.35">
      <c r="A22" s="34"/>
      <c r="B22" s="34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34"/>
      <c r="N22" s="34"/>
      <c r="O22" s="34"/>
      <c r="P22" s="34"/>
      <c r="Q22" s="34"/>
    </row>
    <row r="23" spans="1:17" s="36" customFormat="1" x14ac:dyDescent="0.35">
      <c r="A23" s="38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s="36" customFormat="1" x14ac:dyDescent="0.3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s="36" customFormat="1" x14ac:dyDescent="0.3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s="36" customFormat="1" x14ac:dyDescent="0.3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s="36" customFormat="1" x14ac:dyDescent="0.3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s="36" customFormat="1" x14ac:dyDescent="0.3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s="36" customFormat="1" x14ac:dyDescent="0.3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s="36" customFormat="1" x14ac:dyDescent="0.3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4" spans="12:17" x14ac:dyDescent="0.35">
      <c r="N34"/>
      <c r="O34"/>
      <c r="P34"/>
      <c r="Q34"/>
    </row>
    <row r="35" spans="12:17" x14ac:dyDescent="0.35">
      <c r="N35"/>
      <c r="O35"/>
      <c r="P35"/>
      <c r="Q35"/>
    </row>
    <row r="36" spans="12:17" x14ac:dyDescent="0.35">
      <c r="N36"/>
      <c r="O36"/>
      <c r="P36"/>
      <c r="Q36"/>
    </row>
    <row r="37" spans="12:17" x14ac:dyDescent="0.35">
      <c r="N37"/>
      <c r="O37"/>
      <c r="P37"/>
      <c r="Q37"/>
    </row>
    <row r="38" spans="12:17" x14ac:dyDescent="0.35">
      <c r="N38"/>
      <c r="O38"/>
      <c r="P38"/>
      <c r="Q38"/>
    </row>
    <row r="39" spans="12:17" x14ac:dyDescent="0.35">
      <c r="N39"/>
      <c r="O39"/>
      <c r="P39"/>
      <c r="Q39"/>
    </row>
    <row r="40" spans="12:17" x14ac:dyDescent="0.35">
      <c r="L40"/>
      <c r="M40"/>
      <c r="N40"/>
      <c r="O40"/>
      <c r="P40"/>
      <c r="Q40"/>
    </row>
    <row r="41" spans="12:17" x14ac:dyDescent="0.35">
      <c r="L41"/>
      <c r="M41"/>
      <c r="N41"/>
      <c r="O41"/>
      <c r="P41"/>
      <c r="Q41"/>
    </row>
    <row r="42" spans="12:17" x14ac:dyDescent="0.35">
      <c r="Q42"/>
    </row>
    <row r="43" spans="12:17" x14ac:dyDescent="0.35">
      <c r="Q43"/>
    </row>
  </sheetData>
  <phoneticPr fontId="0" type="noConversion"/>
  <printOptions horizontalCentered="1" verticalCentered="1" headings="1" gridLines="1" gridLinesSet="0"/>
  <pageMargins left="0.75" right="0.75" top="1" bottom="1" header="0.5" footer="0.5"/>
  <pageSetup scale="64" orientation="portrait" horizontalDpi="300" verticalDpi="300" r:id="rId1"/>
  <headerFooter alignWithMargins="0">
    <oddFooter>&amp;C&amp;"Arial,Bold"Exhibit 21</oddFooter>
  </headerFooter>
  <ignoredErrors>
    <ignoredError sqref="M5:M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workbookViewId="0">
      <selection activeCell="A2" sqref="A2"/>
    </sheetView>
  </sheetViews>
  <sheetFormatPr defaultRowHeight="15.5" x14ac:dyDescent="0.35"/>
  <cols>
    <col min="1" max="1" width="20.81640625" style="2" customWidth="1"/>
    <col min="2" max="2" width="5.54296875" style="2" customWidth="1"/>
    <col min="3" max="6" width="8.54296875" style="2" bestFit="1" customWidth="1"/>
    <col min="7" max="8" width="8.54296875" style="2" customWidth="1"/>
    <col min="9" max="9" width="16.26953125" style="2" customWidth="1"/>
    <col min="10" max="10" width="4.81640625" style="2" customWidth="1"/>
    <col min="11" max="11" width="12.7265625" style="2" bestFit="1" customWidth="1"/>
    <col min="12" max="12" width="5.453125" style="2" customWidth="1"/>
    <col min="13" max="13" width="9" style="2" customWidth="1"/>
  </cols>
  <sheetData>
    <row r="1" spans="1:14" x14ac:dyDescent="0.35">
      <c r="A1" s="1" t="s">
        <v>36</v>
      </c>
    </row>
    <row r="2" spans="1:14" x14ac:dyDescent="0.35">
      <c r="C2" s="4"/>
      <c r="D2" s="4"/>
      <c r="E2" s="4"/>
      <c r="F2" s="8"/>
      <c r="G2" s="8"/>
      <c r="H2" s="8"/>
    </row>
    <row r="3" spans="1:14" ht="16" thickBot="1" x14ac:dyDescent="0.4">
      <c r="A3" s="1" t="s">
        <v>29</v>
      </c>
      <c r="B3" s="3"/>
      <c r="C3" s="65" t="s">
        <v>19</v>
      </c>
      <c r="D3" s="12">
        <v>1</v>
      </c>
      <c r="E3" s="12">
        <v>2</v>
      </c>
      <c r="F3" s="12">
        <v>3</v>
      </c>
      <c r="G3" s="12">
        <v>4</v>
      </c>
      <c r="H3" s="65" t="s">
        <v>20</v>
      </c>
      <c r="I3" s="30"/>
      <c r="K3" s="1"/>
    </row>
    <row r="4" spans="1:14" x14ac:dyDescent="0.35">
      <c r="A4" s="1" t="s">
        <v>31</v>
      </c>
      <c r="B4" s="58" t="s">
        <v>19</v>
      </c>
      <c r="C4" s="14"/>
      <c r="D4" s="15">
        <v>1</v>
      </c>
      <c r="E4" s="15">
        <v>1</v>
      </c>
      <c r="F4" s="15"/>
      <c r="G4" s="15"/>
      <c r="H4" s="16"/>
      <c r="I4" s="5"/>
      <c r="J4" s="12"/>
      <c r="K4" s="7"/>
    </row>
    <row r="5" spans="1:14" x14ac:dyDescent="0.35">
      <c r="B5" s="2">
        <v>1</v>
      </c>
      <c r="C5" s="17"/>
      <c r="D5" s="18"/>
      <c r="E5" s="18"/>
      <c r="F5" s="18">
        <v>1</v>
      </c>
      <c r="G5" s="18">
        <v>1</v>
      </c>
      <c r="H5" s="19"/>
      <c r="I5" s="5"/>
      <c r="J5" s="12"/>
      <c r="K5" s="7"/>
    </row>
    <row r="6" spans="1:14" x14ac:dyDescent="0.35">
      <c r="B6" s="2">
        <v>2</v>
      </c>
      <c r="C6" s="17"/>
      <c r="D6" s="18">
        <v>1</v>
      </c>
      <c r="E6" s="18"/>
      <c r="F6" s="18">
        <v>1</v>
      </c>
      <c r="G6" s="18">
        <v>1</v>
      </c>
      <c r="H6" s="19"/>
      <c r="I6" s="5"/>
      <c r="J6" s="12"/>
      <c r="K6" s="7"/>
    </row>
    <row r="7" spans="1:14" x14ac:dyDescent="0.35">
      <c r="B7" s="2">
        <v>3</v>
      </c>
      <c r="C7" s="17"/>
      <c r="D7" s="18"/>
      <c r="E7" s="18"/>
      <c r="F7" s="18"/>
      <c r="G7" s="18">
        <v>1</v>
      </c>
      <c r="H7" s="19">
        <v>1</v>
      </c>
      <c r="I7" s="5"/>
      <c r="J7" s="12"/>
      <c r="K7" s="7"/>
    </row>
    <row r="8" spans="1:14" x14ac:dyDescent="0.35">
      <c r="B8" s="2">
        <v>4</v>
      </c>
      <c r="C8" s="17"/>
      <c r="D8" s="18"/>
      <c r="E8" s="18"/>
      <c r="F8" s="18"/>
      <c r="G8" s="18"/>
      <c r="H8" s="19">
        <v>1</v>
      </c>
      <c r="I8" s="5"/>
      <c r="J8" s="12"/>
      <c r="K8" s="7"/>
    </row>
    <row r="9" spans="1:14" ht="16" thickBot="1" x14ac:dyDescent="0.4">
      <c r="B9" s="58" t="s">
        <v>20</v>
      </c>
      <c r="C9" s="20"/>
      <c r="D9" s="21"/>
      <c r="E9" s="21"/>
      <c r="F9" s="21"/>
      <c r="G9" s="21"/>
      <c r="H9" s="22"/>
      <c r="I9" s="5"/>
      <c r="J9" s="12"/>
      <c r="K9" s="7"/>
    </row>
    <row r="10" spans="1:14" x14ac:dyDescent="0.35">
      <c r="C10" s="5"/>
      <c r="D10" s="5"/>
      <c r="E10" s="5"/>
      <c r="F10" s="5"/>
      <c r="G10" s="5"/>
      <c r="H10" s="5"/>
      <c r="I10" s="6"/>
    </row>
    <row r="11" spans="1:14" x14ac:dyDescent="0.35">
      <c r="C11" s="5"/>
      <c r="D11" s="5"/>
      <c r="E11" s="5"/>
      <c r="F11" s="5"/>
      <c r="G11" s="5"/>
      <c r="H11" s="5"/>
      <c r="I11" s="29"/>
      <c r="M11"/>
    </row>
    <row r="12" spans="1:14" ht="16" thickBot="1" x14ac:dyDescent="0.4">
      <c r="A12" s="1" t="s">
        <v>5</v>
      </c>
      <c r="C12" s="65" t="s">
        <v>19</v>
      </c>
      <c r="D12" s="12">
        <v>1</v>
      </c>
      <c r="E12" s="12">
        <v>2</v>
      </c>
      <c r="F12" s="12">
        <v>3</v>
      </c>
      <c r="G12" s="12">
        <v>4</v>
      </c>
      <c r="H12" s="65" t="s">
        <v>20</v>
      </c>
      <c r="I12" s="30" t="s">
        <v>1</v>
      </c>
      <c r="K12" s="30" t="s">
        <v>37</v>
      </c>
      <c r="M12" s="1" t="s">
        <v>7</v>
      </c>
    </row>
    <row r="13" spans="1:14" ht="17.25" customHeight="1" thickTop="1" thickBot="1" x14ac:dyDescent="0.45">
      <c r="A13" s="1" t="s">
        <v>6</v>
      </c>
      <c r="B13" s="58" t="s">
        <v>19</v>
      </c>
      <c r="C13" s="23">
        <v>0</v>
      </c>
      <c r="D13" s="24">
        <v>150</v>
      </c>
      <c r="E13" s="24">
        <v>270</v>
      </c>
      <c r="F13" s="24">
        <v>0</v>
      </c>
      <c r="G13" s="24">
        <v>0</v>
      </c>
      <c r="H13" s="25">
        <v>0</v>
      </c>
      <c r="I13" s="5">
        <f t="shared" ref="I13:I18" si="0">SUMPRODUCT(C4:H4,C13:H13)</f>
        <v>420</v>
      </c>
      <c r="K13" s="5">
        <f>I13-C19</f>
        <v>420</v>
      </c>
      <c r="L13" s="12" t="s">
        <v>0</v>
      </c>
      <c r="M13" s="59">
        <v>420</v>
      </c>
      <c r="N13" s="62" t="s">
        <v>28</v>
      </c>
    </row>
    <row r="14" spans="1:14" ht="16" thickTop="1" x14ac:dyDescent="0.35">
      <c r="A14" s="2" t="s">
        <v>18</v>
      </c>
      <c r="B14" s="2">
        <v>1</v>
      </c>
      <c r="C14" s="26">
        <v>0</v>
      </c>
      <c r="D14" s="27">
        <v>0</v>
      </c>
      <c r="E14" s="27">
        <v>0</v>
      </c>
      <c r="F14" s="27">
        <v>160</v>
      </c>
      <c r="G14" s="27">
        <v>160</v>
      </c>
      <c r="H14" s="28">
        <v>0</v>
      </c>
      <c r="I14" s="5">
        <f t="shared" si="0"/>
        <v>320</v>
      </c>
      <c r="K14" s="5">
        <f>I14-D19</f>
        <v>0</v>
      </c>
      <c r="L14" s="12" t="s">
        <v>0</v>
      </c>
      <c r="M14" s="60">
        <v>0</v>
      </c>
      <c r="N14" s="2"/>
    </row>
    <row r="15" spans="1:14" s="36" customFormat="1" x14ac:dyDescent="0.35">
      <c r="A15" s="34"/>
      <c r="B15" s="2">
        <v>2</v>
      </c>
      <c r="C15" s="42">
        <v>0</v>
      </c>
      <c r="D15" s="43">
        <v>170</v>
      </c>
      <c r="E15" s="43">
        <v>0</v>
      </c>
      <c r="F15" s="43">
        <v>20</v>
      </c>
      <c r="G15" s="43">
        <v>80</v>
      </c>
      <c r="H15" s="44">
        <v>0</v>
      </c>
      <c r="I15" s="5">
        <f t="shared" si="0"/>
        <v>270</v>
      </c>
      <c r="J15" s="34"/>
      <c r="K15" s="5">
        <f>I15-E19</f>
        <v>0</v>
      </c>
      <c r="L15" s="12" t="s">
        <v>0</v>
      </c>
      <c r="M15" s="60">
        <v>0</v>
      </c>
      <c r="N15" s="2"/>
    </row>
    <row r="16" spans="1:14" s="36" customFormat="1" x14ac:dyDescent="0.35">
      <c r="A16" s="34"/>
      <c r="B16" s="2">
        <v>3</v>
      </c>
      <c r="C16" s="42">
        <v>0</v>
      </c>
      <c r="D16" s="43">
        <v>0</v>
      </c>
      <c r="E16" s="43">
        <v>0</v>
      </c>
      <c r="F16" s="43">
        <v>0</v>
      </c>
      <c r="G16" s="43">
        <v>0</v>
      </c>
      <c r="H16" s="44">
        <v>180</v>
      </c>
      <c r="I16" s="5">
        <f t="shared" si="0"/>
        <v>180</v>
      </c>
      <c r="J16" s="34"/>
      <c r="K16" s="5">
        <f>I16-F19</f>
        <v>0</v>
      </c>
      <c r="L16" s="12" t="s">
        <v>0</v>
      </c>
      <c r="M16" s="60">
        <v>0</v>
      </c>
      <c r="N16" s="2"/>
    </row>
    <row r="17" spans="1:14" s="36" customFormat="1" ht="16" thickBot="1" x14ac:dyDescent="0.4">
      <c r="A17" s="34"/>
      <c r="B17" s="2">
        <v>4</v>
      </c>
      <c r="C17" s="45">
        <v>0</v>
      </c>
      <c r="D17" s="46">
        <v>0</v>
      </c>
      <c r="E17" s="46">
        <v>0</v>
      </c>
      <c r="F17" s="46">
        <v>0</v>
      </c>
      <c r="G17" s="46">
        <v>0</v>
      </c>
      <c r="H17" s="47">
        <v>240</v>
      </c>
      <c r="I17" s="5">
        <f t="shared" si="0"/>
        <v>240</v>
      </c>
      <c r="J17" s="34"/>
      <c r="K17" s="5">
        <f>I17-G19</f>
        <v>0</v>
      </c>
      <c r="L17" s="12" t="s">
        <v>0</v>
      </c>
      <c r="M17" s="61">
        <v>0</v>
      </c>
      <c r="N17" s="2"/>
    </row>
    <row r="18" spans="1:14" s="36" customFormat="1" ht="16" thickBot="1" x14ac:dyDescent="0.4">
      <c r="A18" s="34"/>
      <c r="B18" s="58" t="s">
        <v>20</v>
      </c>
      <c r="C18" s="48">
        <v>0</v>
      </c>
      <c r="D18" s="49">
        <v>0</v>
      </c>
      <c r="E18" s="49">
        <v>0</v>
      </c>
      <c r="F18" s="49">
        <v>0</v>
      </c>
      <c r="G18" s="49">
        <v>0</v>
      </c>
      <c r="H18" s="50">
        <v>0</v>
      </c>
      <c r="I18" s="5">
        <f t="shared" si="0"/>
        <v>0</v>
      </c>
      <c r="J18" s="34"/>
      <c r="K18" s="5">
        <f>I18-H19</f>
        <v>-420</v>
      </c>
      <c r="L18" s="12" t="s">
        <v>0</v>
      </c>
      <c r="M18" s="63">
        <f>-M13</f>
        <v>-420</v>
      </c>
      <c r="N18" s="2"/>
    </row>
    <row r="19" spans="1:14" s="36" customFormat="1" ht="16" thickTop="1" x14ac:dyDescent="0.35">
      <c r="A19" s="41" t="s">
        <v>2</v>
      </c>
      <c r="B19" s="34"/>
      <c r="C19" s="57">
        <f t="shared" ref="C19:H19" si="1">SUMPRODUCT(C4:C9,C13:C18)</f>
        <v>0</v>
      </c>
      <c r="D19" s="57">
        <f t="shared" si="1"/>
        <v>320</v>
      </c>
      <c r="E19" s="57">
        <f t="shared" si="1"/>
        <v>270</v>
      </c>
      <c r="F19" s="57">
        <f t="shared" si="1"/>
        <v>180</v>
      </c>
      <c r="G19" s="57">
        <f t="shared" si="1"/>
        <v>240</v>
      </c>
      <c r="H19" s="57">
        <f t="shared" si="1"/>
        <v>420</v>
      </c>
      <c r="I19" s="34"/>
      <c r="J19" s="34"/>
      <c r="K19" s="34"/>
      <c r="L19" s="34"/>
      <c r="M19" s="34"/>
    </row>
    <row r="20" spans="1:14" s="36" customFormat="1" x14ac:dyDescent="0.35">
      <c r="A20" s="38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4" s="36" customFormat="1" x14ac:dyDescent="0.35">
      <c r="A21" s="34"/>
      <c r="B21" s="34"/>
      <c r="C21" s="34"/>
      <c r="D21" s="34"/>
      <c r="E21" s="34"/>
      <c r="F21" s="56" t="s">
        <v>17</v>
      </c>
      <c r="G21" s="34"/>
      <c r="H21" s="34"/>
      <c r="I21" s="34"/>
      <c r="J21" s="34"/>
      <c r="K21" s="34"/>
      <c r="L21" s="34"/>
      <c r="M21" s="34"/>
    </row>
    <row r="22" spans="1:14" s="36" customFormat="1" x14ac:dyDescent="0.3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4" s="36" customFormat="1" ht="16" thickBot="1" x14ac:dyDescent="0.4">
      <c r="A23" s="1"/>
      <c r="B23" s="3"/>
      <c r="C23" s="65" t="s">
        <v>19</v>
      </c>
      <c r="D23" s="12">
        <v>1</v>
      </c>
      <c r="E23" s="12">
        <v>2</v>
      </c>
      <c r="F23" s="12">
        <v>3</v>
      </c>
      <c r="G23" s="12">
        <v>4</v>
      </c>
      <c r="H23" s="65" t="s">
        <v>20</v>
      </c>
      <c r="I23" s="34"/>
      <c r="J23" s="34"/>
      <c r="K23" s="34"/>
      <c r="L23" s="34"/>
      <c r="M23" s="34"/>
    </row>
    <row r="24" spans="1:14" s="36" customFormat="1" ht="16.5" x14ac:dyDescent="0.4">
      <c r="A24" s="1" t="s">
        <v>16</v>
      </c>
      <c r="B24" s="58" t="s">
        <v>19</v>
      </c>
      <c r="C24" s="14">
        <v>0</v>
      </c>
      <c r="D24" s="15">
        <v>150</v>
      </c>
      <c r="E24" s="15">
        <v>270</v>
      </c>
      <c r="F24" s="15">
        <v>0</v>
      </c>
      <c r="G24" s="15">
        <v>0</v>
      </c>
      <c r="H24" s="16">
        <v>0</v>
      </c>
      <c r="I24" s="34"/>
      <c r="J24" s="34"/>
      <c r="K24" s="34"/>
      <c r="L24" s="34"/>
      <c r="M24" s="34"/>
    </row>
    <row r="25" spans="1:14" s="36" customFormat="1" x14ac:dyDescent="0.35">
      <c r="A25" s="2"/>
      <c r="B25" s="2">
        <v>1</v>
      </c>
      <c r="C25" s="17">
        <v>0</v>
      </c>
      <c r="D25" s="18">
        <v>0</v>
      </c>
      <c r="E25" s="18">
        <v>0</v>
      </c>
      <c r="F25" s="18">
        <v>160</v>
      </c>
      <c r="G25" s="18">
        <v>160</v>
      </c>
      <c r="H25" s="19">
        <v>0</v>
      </c>
      <c r="I25" s="34"/>
      <c r="J25" s="34"/>
      <c r="K25" s="34"/>
      <c r="L25" s="34"/>
      <c r="M25" s="34"/>
    </row>
    <row r="26" spans="1:14" s="36" customFormat="1" x14ac:dyDescent="0.35">
      <c r="A26" s="1"/>
      <c r="B26" s="2">
        <v>2</v>
      </c>
      <c r="C26" s="17">
        <v>0</v>
      </c>
      <c r="D26" s="18">
        <v>190</v>
      </c>
      <c r="E26" s="18">
        <v>0</v>
      </c>
      <c r="F26" s="18">
        <v>160</v>
      </c>
      <c r="G26" s="18">
        <v>160</v>
      </c>
      <c r="H26" s="19">
        <v>0</v>
      </c>
      <c r="I26" s="34"/>
      <c r="J26" s="34"/>
      <c r="K26" s="34"/>
      <c r="L26" s="34"/>
      <c r="M26" s="34"/>
    </row>
    <row r="27" spans="1:14" s="36" customFormat="1" x14ac:dyDescent="0.35">
      <c r="A27" s="1"/>
      <c r="B27" s="2">
        <v>3</v>
      </c>
      <c r="C27" s="17">
        <v>0</v>
      </c>
      <c r="D27" s="18">
        <v>0</v>
      </c>
      <c r="E27" s="18">
        <v>0</v>
      </c>
      <c r="F27" s="18">
        <v>0</v>
      </c>
      <c r="G27" s="18">
        <v>160</v>
      </c>
      <c r="H27" s="19">
        <v>180</v>
      </c>
      <c r="I27" s="34"/>
      <c r="J27" s="34"/>
      <c r="K27" s="34"/>
      <c r="L27" s="34"/>
      <c r="M27" s="34"/>
    </row>
    <row r="28" spans="1:14" x14ac:dyDescent="0.35">
      <c r="A28" s="1"/>
      <c r="B28" s="2">
        <v>4</v>
      </c>
      <c r="C28" s="17">
        <v>0</v>
      </c>
      <c r="D28" s="18">
        <v>0</v>
      </c>
      <c r="E28" s="18">
        <v>0</v>
      </c>
      <c r="F28" s="18">
        <v>0</v>
      </c>
      <c r="G28" s="18">
        <v>0</v>
      </c>
      <c r="H28" s="19">
        <v>250</v>
      </c>
    </row>
    <row r="29" spans="1:14" ht="16" thickBot="1" x14ac:dyDescent="0.4">
      <c r="A29" s="1"/>
      <c r="B29" s="58" t="s">
        <v>20</v>
      </c>
      <c r="C29" s="20">
        <v>0</v>
      </c>
      <c r="D29" s="21">
        <v>0</v>
      </c>
      <c r="E29" s="21">
        <v>0</v>
      </c>
      <c r="F29" s="21">
        <v>0</v>
      </c>
      <c r="G29" s="21">
        <v>0</v>
      </c>
      <c r="H29" s="22">
        <v>0</v>
      </c>
    </row>
    <row r="30" spans="1:14" x14ac:dyDescent="0.35">
      <c r="J30"/>
      <c r="K30"/>
      <c r="L30"/>
      <c r="M30"/>
    </row>
    <row r="31" spans="1:14" x14ac:dyDescent="0.35">
      <c r="J31"/>
      <c r="K31"/>
      <c r="L31"/>
      <c r="M31"/>
    </row>
    <row r="32" spans="1:14" x14ac:dyDescent="0.35">
      <c r="J32"/>
      <c r="K32"/>
      <c r="L32"/>
      <c r="M32"/>
    </row>
    <row r="33" spans="9:13" x14ac:dyDescent="0.35">
      <c r="J33"/>
      <c r="K33"/>
      <c r="L33"/>
      <c r="M33"/>
    </row>
    <row r="34" spans="9:13" x14ac:dyDescent="0.35">
      <c r="J34"/>
      <c r="K34"/>
      <c r="L34"/>
      <c r="M34"/>
    </row>
    <row r="35" spans="9:13" x14ac:dyDescent="0.35">
      <c r="J35"/>
      <c r="K35"/>
      <c r="L35"/>
      <c r="M35"/>
    </row>
    <row r="36" spans="9:13" x14ac:dyDescent="0.35">
      <c r="I36"/>
      <c r="J36"/>
      <c r="K36"/>
      <c r="L36"/>
      <c r="M36"/>
    </row>
    <row r="37" spans="9:13" x14ac:dyDescent="0.35">
      <c r="I37"/>
      <c r="J37"/>
      <c r="K37"/>
      <c r="L37"/>
      <c r="M37"/>
    </row>
    <row r="38" spans="9:13" x14ac:dyDescent="0.35">
      <c r="M38"/>
    </row>
    <row r="39" spans="9:13" x14ac:dyDescent="0.35">
      <c r="M39"/>
    </row>
  </sheetData>
  <phoneticPr fontId="0" type="noConversion"/>
  <printOptions horizontalCentered="1" verticalCentered="1" headings="1" gridLines="1" gridLinesSet="0"/>
  <pageMargins left="0.75" right="0.75" top="1" bottom="1" header="0.5" footer="0.5"/>
  <pageSetup scale="64" orientation="portrait" horizontalDpi="300" verticalDpi="300" r:id="rId1"/>
  <headerFooter alignWithMargins="0">
    <oddFooter>&amp;C&amp;"Arial,Bold"Exhibit 21</oddFooter>
  </headerFooter>
  <ignoredErrors>
    <ignoredError sqref="H19 I18 C19:G19 I13:I1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75" workbookViewId="0">
      <selection activeCell="A2" sqref="A2"/>
    </sheetView>
  </sheetViews>
  <sheetFormatPr defaultRowHeight="15.5" x14ac:dyDescent="0.35"/>
  <cols>
    <col min="1" max="1" width="18.453125" style="2" customWidth="1"/>
    <col min="2" max="2" width="5.54296875" style="2" customWidth="1"/>
    <col min="3" max="5" width="8.54296875" style="2" bestFit="1" customWidth="1"/>
    <col min="6" max="6" width="8.54296875" style="2" customWidth="1"/>
    <col min="7" max="7" width="9" style="2" customWidth="1"/>
    <col min="8" max="8" width="8.54296875" style="2" customWidth="1"/>
    <col min="9" max="9" width="9.1796875" style="2" customWidth="1"/>
    <col min="10" max="11" width="8.54296875" style="2" customWidth="1"/>
    <col min="12" max="12" width="8.54296875" style="2" bestFit="1" customWidth="1"/>
    <col min="13" max="13" width="16.26953125" style="2" customWidth="1"/>
    <col min="14" max="16" width="9.1796875" style="2" customWidth="1"/>
  </cols>
  <sheetData>
    <row r="1" spans="1:16" x14ac:dyDescent="0.35">
      <c r="A1" s="1" t="s">
        <v>36</v>
      </c>
    </row>
    <row r="3" spans="1:16" x14ac:dyDescent="0.35">
      <c r="B3" s="3" t="s">
        <v>10</v>
      </c>
      <c r="C3" s="66" t="s">
        <v>19</v>
      </c>
      <c r="D3" s="66" t="s">
        <v>19</v>
      </c>
      <c r="E3" s="18">
        <v>1</v>
      </c>
      <c r="F3" s="18">
        <v>1</v>
      </c>
      <c r="G3" s="18">
        <v>2</v>
      </c>
      <c r="H3" s="18">
        <v>2</v>
      </c>
      <c r="I3" s="18">
        <v>2</v>
      </c>
      <c r="J3" s="18">
        <v>3</v>
      </c>
      <c r="K3" s="18">
        <v>3</v>
      </c>
      <c r="L3" s="18">
        <v>4</v>
      </c>
      <c r="M3" s="6"/>
    </row>
    <row r="4" spans="1:16" x14ac:dyDescent="0.35">
      <c r="B4" s="3" t="s">
        <v>11</v>
      </c>
      <c r="C4" s="12">
        <v>1</v>
      </c>
      <c r="D4" s="12">
        <v>2</v>
      </c>
      <c r="E4" s="12">
        <v>3</v>
      </c>
      <c r="F4" s="12">
        <v>4</v>
      </c>
      <c r="G4" s="12">
        <v>1</v>
      </c>
      <c r="H4" s="12">
        <v>3</v>
      </c>
      <c r="I4" s="12">
        <v>4</v>
      </c>
      <c r="J4" s="12">
        <v>4</v>
      </c>
      <c r="K4" s="65" t="s">
        <v>20</v>
      </c>
      <c r="L4" s="65" t="s">
        <v>20</v>
      </c>
      <c r="M4" s="29"/>
      <c r="P4"/>
    </row>
    <row r="5" spans="1:16" ht="16" thickBot="1" x14ac:dyDescent="0.4">
      <c r="A5" s="1" t="s">
        <v>32</v>
      </c>
      <c r="C5" s="12" t="s">
        <v>22</v>
      </c>
      <c r="D5" s="12" t="s">
        <v>21</v>
      </c>
      <c r="E5" s="12" t="s">
        <v>3</v>
      </c>
      <c r="F5" s="12" t="s">
        <v>23</v>
      </c>
      <c r="G5" s="12" t="s">
        <v>24</v>
      </c>
      <c r="H5" s="12" t="s">
        <v>25</v>
      </c>
      <c r="I5" s="12" t="s">
        <v>15</v>
      </c>
      <c r="J5" s="12" t="s">
        <v>4</v>
      </c>
      <c r="K5" s="12" t="s">
        <v>26</v>
      </c>
      <c r="L5" s="12" t="s">
        <v>27</v>
      </c>
    </row>
    <row r="6" spans="1:16" ht="17.5" thickTop="1" thickBot="1" x14ac:dyDescent="0.45">
      <c r="A6" s="1" t="s">
        <v>33</v>
      </c>
      <c r="C6" s="31">
        <v>150</v>
      </c>
      <c r="D6" s="32">
        <v>270</v>
      </c>
      <c r="E6" s="32">
        <v>160</v>
      </c>
      <c r="F6" s="32">
        <v>90</v>
      </c>
      <c r="G6" s="32">
        <v>100</v>
      </c>
      <c r="H6" s="32">
        <v>10</v>
      </c>
      <c r="I6" s="32">
        <v>160</v>
      </c>
      <c r="J6" s="32">
        <v>0</v>
      </c>
      <c r="K6" s="32">
        <v>170</v>
      </c>
      <c r="L6" s="33">
        <v>250</v>
      </c>
      <c r="M6" s="67"/>
    </row>
    <row r="7" spans="1:16" ht="16.5" thickTop="1" thickBot="1" x14ac:dyDescent="0.4">
      <c r="C7" s="55" t="s">
        <v>17</v>
      </c>
      <c r="D7" s="55" t="s">
        <v>17</v>
      </c>
      <c r="E7" s="55" t="s">
        <v>17</v>
      </c>
      <c r="F7" s="55" t="s">
        <v>17</v>
      </c>
      <c r="G7" s="55" t="s">
        <v>17</v>
      </c>
      <c r="H7" s="55" t="s">
        <v>17</v>
      </c>
      <c r="I7" s="55" t="s">
        <v>17</v>
      </c>
      <c r="J7" s="55" t="s">
        <v>17</v>
      </c>
      <c r="K7" s="55" t="s">
        <v>17</v>
      </c>
      <c r="L7" s="55" t="s">
        <v>17</v>
      </c>
    </row>
    <row r="8" spans="1:16" s="36" customFormat="1" ht="17" thickBot="1" x14ac:dyDescent="0.45">
      <c r="A8" s="1" t="s">
        <v>16</v>
      </c>
      <c r="B8" s="35"/>
      <c r="C8" s="9">
        <v>150</v>
      </c>
      <c r="D8" s="10">
        <v>270</v>
      </c>
      <c r="E8" s="10">
        <v>160</v>
      </c>
      <c r="F8" s="10">
        <v>160</v>
      </c>
      <c r="G8" s="10">
        <v>190</v>
      </c>
      <c r="H8" s="10">
        <v>160</v>
      </c>
      <c r="I8" s="10">
        <v>160</v>
      </c>
      <c r="J8" s="10">
        <v>160</v>
      </c>
      <c r="K8" s="10">
        <v>180</v>
      </c>
      <c r="L8" s="11">
        <v>250</v>
      </c>
      <c r="M8" s="34"/>
      <c r="N8" s="34"/>
      <c r="O8" s="34"/>
      <c r="P8" s="34"/>
    </row>
    <row r="9" spans="1:16" s="36" customFormat="1" x14ac:dyDescent="0.35">
      <c r="A9" s="34"/>
      <c r="B9" s="34"/>
      <c r="E9" s="13"/>
      <c r="F9" s="13"/>
      <c r="I9" s="13"/>
      <c r="J9" s="13"/>
      <c r="K9" s="13"/>
      <c r="L9" s="13"/>
      <c r="M9" s="34"/>
      <c r="N9" s="34"/>
      <c r="O9" s="34"/>
      <c r="P9" s="34"/>
    </row>
    <row r="10" spans="1:16" x14ac:dyDescent="0.35">
      <c r="C10" s="52" t="s">
        <v>12</v>
      </c>
      <c r="D10" s="4"/>
      <c r="E10" s="52" t="s">
        <v>12</v>
      </c>
      <c r="F10" s="8"/>
      <c r="G10" s="8"/>
      <c r="H10" s="8"/>
      <c r="I10" s="8"/>
      <c r="J10" s="8"/>
      <c r="K10" s="8"/>
      <c r="L10" s="4"/>
    </row>
    <row r="11" spans="1:16" ht="16" thickBot="1" x14ac:dyDescent="0.4">
      <c r="A11" s="1" t="s">
        <v>8</v>
      </c>
      <c r="B11" s="3"/>
      <c r="C11" s="1" t="s">
        <v>13</v>
      </c>
      <c r="E11" s="1" t="s">
        <v>35</v>
      </c>
      <c r="G11" s="52" t="s">
        <v>37</v>
      </c>
      <c r="I11" s="1" t="s">
        <v>7</v>
      </c>
      <c r="K11" s="51"/>
      <c r="L11" s="51"/>
    </row>
    <row r="12" spans="1:16" ht="16.5" thickTop="1" thickBot="1" x14ac:dyDescent="0.4">
      <c r="A12" s="1" t="s">
        <v>9</v>
      </c>
      <c r="B12" s="58" t="s">
        <v>19</v>
      </c>
      <c r="C12" s="53">
        <f>SUMIF(CodeArchi,B12,FlussiArchi)</f>
        <v>420</v>
      </c>
      <c r="D12" s="12" t="s">
        <v>14</v>
      </c>
      <c r="E12" s="54">
        <f>SUMIF(TesteArchi,B12,FlussiArchi)</f>
        <v>0</v>
      </c>
      <c r="F12" s="12" t="s">
        <v>0</v>
      </c>
      <c r="G12" s="5">
        <f t="shared" ref="G12:G17" si="0">C12-E12</f>
        <v>420</v>
      </c>
      <c r="H12" s="12" t="s">
        <v>0</v>
      </c>
      <c r="I12" s="59">
        <v>420</v>
      </c>
      <c r="J12" s="64" t="s">
        <v>34</v>
      </c>
      <c r="K12" s="18"/>
      <c r="L12" s="18"/>
    </row>
    <row r="13" spans="1:16" ht="16" thickTop="1" x14ac:dyDescent="0.35">
      <c r="B13" s="2">
        <v>1</v>
      </c>
      <c r="C13" s="53">
        <f>SUMIF(CodeArchi,B13,FlussiArchi)</f>
        <v>250</v>
      </c>
      <c r="D13" s="12" t="s">
        <v>14</v>
      </c>
      <c r="E13" s="54">
        <f>SUMIF(TesteArchi,B13,FlussiArchi)</f>
        <v>250</v>
      </c>
      <c r="F13" s="12" t="s">
        <v>0</v>
      </c>
      <c r="G13" s="5">
        <f t="shared" si="0"/>
        <v>0</v>
      </c>
      <c r="H13" s="12" t="s">
        <v>0</v>
      </c>
      <c r="I13" s="60">
        <v>0</v>
      </c>
      <c r="J13" s="34"/>
      <c r="K13" s="18"/>
      <c r="L13" s="18"/>
    </row>
    <row r="14" spans="1:16" x14ac:dyDescent="0.35">
      <c r="B14" s="2">
        <v>2</v>
      </c>
      <c r="C14" s="53">
        <f>SUMIF(CodeArchi,B14,FlussiArchi)</f>
        <v>270</v>
      </c>
      <c r="D14" s="12" t="s">
        <v>14</v>
      </c>
      <c r="E14" s="54">
        <f>SUMIF(TesteArchi,B14,FlussiArchi)</f>
        <v>270</v>
      </c>
      <c r="F14" s="12" t="s">
        <v>0</v>
      </c>
      <c r="G14" s="5">
        <f t="shared" si="0"/>
        <v>0</v>
      </c>
      <c r="H14" s="12" t="s">
        <v>0</v>
      </c>
      <c r="I14" s="60">
        <v>0</v>
      </c>
      <c r="J14" s="34"/>
      <c r="K14" s="18"/>
      <c r="L14" s="18"/>
    </row>
    <row r="15" spans="1:16" x14ac:dyDescent="0.35">
      <c r="B15" s="2">
        <v>3</v>
      </c>
      <c r="C15" s="53">
        <f>SUMIF(CodeArchi,B15,FlussiArchi)</f>
        <v>170</v>
      </c>
      <c r="D15" s="12" t="s">
        <v>14</v>
      </c>
      <c r="E15" s="54">
        <f>SUMIF(TesteArchi,B15,FlussiArchi)</f>
        <v>170</v>
      </c>
      <c r="F15" s="12" t="s">
        <v>0</v>
      </c>
      <c r="G15" s="5">
        <f t="shared" si="0"/>
        <v>0</v>
      </c>
      <c r="H15" s="12" t="s">
        <v>0</v>
      </c>
      <c r="I15" s="60">
        <v>0</v>
      </c>
      <c r="J15" s="34"/>
      <c r="K15" s="18"/>
      <c r="L15" s="18"/>
    </row>
    <row r="16" spans="1:16" ht="16" thickBot="1" x14ac:dyDescent="0.4">
      <c r="B16" s="2">
        <v>4</v>
      </c>
      <c r="C16" s="53">
        <f>SUMIF(CodeArchi,B16,FlussiArchi)</f>
        <v>250</v>
      </c>
      <c r="D16" s="12" t="s">
        <v>14</v>
      </c>
      <c r="E16" s="54">
        <f>SUMIF(TesteArchi,B16,FlussiArchi)</f>
        <v>250</v>
      </c>
      <c r="F16" s="12" t="s">
        <v>0</v>
      </c>
      <c r="G16" s="5">
        <f t="shared" si="0"/>
        <v>0</v>
      </c>
      <c r="H16" s="12" t="s">
        <v>0</v>
      </c>
      <c r="I16" s="61">
        <v>0</v>
      </c>
      <c r="J16" s="34"/>
      <c r="K16" s="18"/>
      <c r="L16" s="18"/>
    </row>
    <row r="17" spans="1:16" x14ac:dyDescent="0.35">
      <c r="B17" s="58" t="s">
        <v>20</v>
      </c>
      <c r="C17" s="53">
        <f>SUMIF(CodeArchi,B17,FlussiArchi)</f>
        <v>0</v>
      </c>
      <c r="D17" s="12" t="s">
        <v>14</v>
      </c>
      <c r="E17" s="54">
        <f>SUMIF(TesteArchi,B17,FlussiArchi)</f>
        <v>420</v>
      </c>
      <c r="F17" s="12" t="s">
        <v>0</v>
      </c>
      <c r="G17" s="5">
        <f t="shared" si="0"/>
        <v>-420</v>
      </c>
      <c r="H17" s="12" t="s">
        <v>0</v>
      </c>
      <c r="I17" s="63">
        <f>-I12</f>
        <v>-420</v>
      </c>
      <c r="J17" s="34"/>
      <c r="K17" s="18"/>
      <c r="L17" s="18"/>
    </row>
    <row r="18" spans="1:16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6" s="36" customFormat="1" x14ac:dyDescent="0.3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s="36" customFormat="1" x14ac:dyDescent="0.3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1" spans="1:16" s="36" customFormat="1" x14ac:dyDescent="0.3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s="36" customFormat="1" x14ac:dyDescent="0.3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s="36" customFormat="1" x14ac:dyDescent="0.3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7" spans="1:16" x14ac:dyDescent="0.35">
      <c r="N27"/>
      <c r="O27"/>
      <c r="P27"/>
    </row>
    <row r="28" spans="1:16" x14ac:dyDescent="0.35">
      <c r="N28"/>
      <c r="O28"/>
      <c r="P28"/>
    </row>
    <row r="29" spans="1:16" x14ac:dyDescent="0.35">
      <c r="N29"/>
      <c r="O29"/>
      <c r="P29"/>
    </row>
    <row r="30" spans="1:16" x14ac:dyDescent="0.35">
      <c r="N30"/>
      <c r="O30"/>
      <c r="P30"/>
    </row>
    <row r="31" spans="1:16" x14ac:dyDescent="0.35">
      <c r="N31"/>
      <c r="O31"/>
      <c r="P31"/>
    </row>
    <row r="32" spans="1:16" x14ac:dyDescent="0.35">
      <c r="N32"/>
      <c r="O32"/>
      <c r="P32"/>
    </row>
    <row r="33" spans="12:16" x14ac:dyDescent="0.35">
      <c r="L33"/>
      <c r="M33"/>
      <c r="N33"/>
      <c r="O33"/>
      <c r="P33"/>
    </row>
    <row r="34" spans="12:16" x14ac:dyDescent="0.35">
      <c r="L34"/>
      <c r="M34"/>
      <c r="N34"/>
      <c r="O34"/>
      <c r="P34"/>
    </row>
    <row r="35" spans="12:16" x14ac:dyDescent="0.35">
      <c r="P35"/>
    </row>
    <row r="36" spans="12:16" x14ac:dyDescent="0.35">
      <c r="P36"/>
    </row>
  </sheetData>
  <phoneticPr fontId="0" type="noConversion"/>
  <printOptions horizontalCentered="1" verticalCentered="1" headings="1" gridLines="1" gridLinesSet="0"/>
  <pageMargins left="0.75" right="0.75" top="1" bottom="1" header="0.5" footer="0.5"/>
  <pageSetup scale="64" orientation="portrait" horizontalDpi="300" verticalDpi="300" r:id="rId1"/>
  <headerFooter alignWithMargins="0">
    <oddFooter>&amp;C&amp;"Arial,Bold"Exhibit 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21</vt:i4>
      </vt:variant>
    </vt:vector>
  </HeadingPairs>
  <TitlesOfParts>
    <vt:vector size="24" baseType="lpstr">
      <vt:lpstr>Matrice Incidenza</vt:lpstr>
      <vt:lpstr>Matrice Adiacenza</vt:lpstr>
      <vt:lpstr>Lista Archi</vt:lpstr>
      <vt:lpstr>'Lista Archi'!CapacitàArchi</vt:lpstr>
      <vt:lpstr>'Matrice Incidenza'!CapacitàArchi</vt:lpstr>
      <vt:lpstr>'Lista Archi'!CodeArchi</vt:lpstr>
      <vt:lpstr>'Lista Archi'!Divergenze</vt:lpstr>
      <vt:lpstr>'Matrice Adiacenza'!Divergenze</vt:lpstr>
      <vt:lpstr>'Matrice Incidenza'!Divergenze</vt:lpstr>
      <vt:lpstr>'Lista Archi'!FlussiArchi</vt:lpstr>
      <vt:lpstr>'Matrice Incidenza'!FlussiArchi</vt:lpstr>
      <vt:lpstr>'Lista Archi'!FlussiEntranti</vt:lpstr>
      <vt:lpstr>'Matrice Adiacenza'!FlussiEntranti</vt:lpstr>
      <vt:lpstr>'Lista Archi'!FlussiUscenti</vt:lpstr>
      <vt:lpstr>'Matrice Adiacenza'!FlussiUscenti</vt:lpstr>
      <vt:lpstr>'Lista Archi'!Forniture_Domande</vt:lpstr>
      <vt:lpstr>'Matrice Adiacenza'!Forniture_Domande</vt:lpstr>
      <vt:lpstr>'Matrice Incidenza'!Forniture_Domande</vt:lpstr>
      <vt:lpstr>'Matrice Adiacenza'!MatriceCapacità</vt:lpstr>
      <vt:lpstr>'Matrice Adiacenza'!MatriceFlussi</vt:lpstr>
      <vt:lpstr>'Lista Archi'!TesteArchi</vt:lpstr>
      <vt:lpstr>'Lista Archi'!ValoreFlusso</vt:lpstr>
      <vt:lpstr>'Matrice Adiacenza'!ValoreFlusso</vt:lpstr>
      <vt:lpstr>'Matrice Incidenza'!ValoreFlusso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Giordani</dc:creator>
  <cp:lastModifiedBy>Lorenzo Giordani</cp:lastModifiedBy>
  <dcterms:created xsi:type="dcterms:W3CDTF">2002-10-15T08:37:52Z</dcterms:created>
  <dcterms:modified xsi:type="dcterms:W3CDTF">2018-01-13T16:08:25Z</dcterms:modified>
</cp:coreProperties>
</file>